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Miranda\Desktop\2024 polugod.izv\"/>
    </mc:Choice>
  </mc:AlternateContent>
  <xr:revisionPtr revIDLastSave="0" documentId="13_ncr:1_{19410063-5B31-4010-B134-F0BE389A5B23}" xr6:coauthVersionLast="37" xr6:coauthVersionMax="47" xr10:uidLastSave="{00000000-0000-0000-0000-000000000000}"/>
  <bookViews>
    <workbookView xWindow="0" yWindow="0" windowWidth="28800" windowHeight="12105" activeTab="1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definedNames>
    <definedName name="_xlnm.Print_Titles" localSheetId="6">'Programska klasifikacija'!$6:$7</definedName>
    <definedName name="_xlnm.Print_Area" localSheetId="1">' Račun prihoda i rashoda'!$A$1:$G$102</definedName>
    <definedName name="_xlnm.Print_Area" localSheetId="6">'Programska klasifikacija'!$A$1:$G$239</definedName>
    <definedName name="_xlnm.Print_Area" localSheetId="5">'Račun fin prema izvorima f'!$A$1:$G$11</definedName>
    <definedName name="_xlnm.Print_Area" localSheetId="4">'Račun financiranja '!$A$1:$I$10</definedName>
    <definedName name="_xlnm.Print_Area" localSheetId="2">'Rashodi i prihodi prema izvoru'!$A$1:$G$26</definedName>
    <definedName name="_xlnm.Print_Area" localSheetId="3">'Rashodi prema funkcijskoj k '!$A$1:$G$11</definedName>
    <definedName name="_xlnm.Print_Area" localSheetId="0">SAŽETAK!$A$1:$K$34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3" i="7" l="1"/>
  <c r="F233" i="7"/>
  <c r="G232" i="7"/>
  <c r="F232" i="7"/>
  <c r="G231" i="7"/>
  <c r="F231" i="7"/>
  <c r="G230" i="7"/>
  <c r="F230" i="7"/>
  <c r="G229" i="7"/>
  <c r="F229" i="7"/>
  <c r="G228" i="7"/>
  <c r="F228" i="7"/>
  <c r="G227" i="7"/>
  <c r="F227" i="7"/>
  <c r="G226" i="7"/>
  <c r="F226" i="7"/>
  <c r="G225" i="7"/>
  <c r="F225" i="7"/>
  <c r="G224" i="7"/>
  <c r="F224" i="7"/>
  <c r="G223" i="7"/>
  <c r="F223" i="7"/>
  <c r="G222" i="7"/>
  <c r="F222" i="7"/>
  <c r="G221" i="7"/>
  <c r="F221" i="7"/>
  <c r="G220" i="7"/>
  <c r="F220" i="7"/>
  <c r="G219" i="7"/>
  <c r="F219" i="7"/>
  <c r="G218" i="7"/>
  <c r="F218" i="7"/>
  <c r="G217" i="7"/>
  <c r="F217" i="7"/>
  <c r="G216" i="7"/>
  <c r="F216" i="7"/>
  <c r="G215" i="7"/>
  <c r="F215" i="7"/>
  <c r="G214" i="7"/>
  <c r="F214" i="7"/>
  <c r="G213" i="7"/>
  <c r="F213" i="7"/>
  <c r="G212" i="7"/>
  <c r="F212" i="7"/>
  <c r="G211" i="7"/>
  <c r="F211" i="7"/>
  <c r="G210" i="7"/>
  <c r="F210" i="7"/>
  <c r="G209" i="7"/>
  <c r="F209" i="7"/>
  <c r="G208" i="7"/>
  <c r="F208" i="7"/>
  <c r="G207" i="7"/>
  <c r="F207" i="7"/>
  <c r="G206" i="7"/>
  <c r="F206" i="7"/>
  <c r="G205" i="7"/>
  <c r="F205" i="7"/>
  <c r="G204" i="7"/>
  <c r="F204" i="7"/>
  <c r="G203" i="7"/>
  <c r="F203" i="7"/>
  <c r="G202" i="7"/>
  <c r="F202" i="7"/>
  <c r="G201" i="7"/>
  <c r="F201" i="7"/>
  <c r="G200" i="7"/>
  <c r="F200" i="7"/>
  <c r="G199" i="7"/>
  <c r="F199" i="7"/>
  <c r="G198" i="7"/>
  <c r="F198" i="7"/>
  <c r="G197" i="7"/>
  <c r="F197" i="7"/>
  <c r="G196" i="7"/>
  <c r="F196" i="7"/>
  <c r="G195" i="7"/>
  <c r="F195" i="7"/>
  <c r="G194" i="7"/>
  <c r="F194" i="7"/>
  <c r="G193" i="7"/>
  <c r="F193" i="7"/>
  <c r="G192" i="7"/>
  <c r="F192" i="7"/>
  <c r="G191" i="7"/>
  <c r="F191" i="7"/>
  <c r="G190" i="7"/>
  <c r="F190" i="7"/>
  <c r="G189" i="7"/>
  <c r="F189" i="7"/>
  <c r="G188" i="7"/>
  <c r="F188" i="7"/>
  <c r="G187" i="7"/>
  <c r="F187" i="7"/>
  <c r="G186" i="7"/>
  <c r="F186" i="7"/>
  <c r="G185" i="7"/>
  <c r="F185" i="7"/>
  <c r="G184" i="7"/>
  <c r="F184" i="7"/>
  <c r="G183" i="7"/>
  <c r="F183" i="7"/>
  <c r="G182" i="7"/>
  <c r="F182" i="7"/>
  <c r="G181" i="7"/>
  <c r="F181" i="7"/>
  <c r="G180" i="7"/>
  <c r="F180" i="7"/>
  <c r="G179" i="7"/>
  <c r="F179" i="7"/>
  <c r="G178" i="7"/>
  <c r="F178" i="7"/>
  <c r="G177" i="7"/>
  <c r="F177" i="7"/>
  <c r="G176" i="7"/>
  <c r="F176" i="7"/>
  <c r="G175" i="7"/>
  <c r="F175" i="7"/>
  <c r="G174" i="7"/>
  <c r="F174" i="7"/>
  <c r="G173" i="7"/>
  <c r="F173" i="7"/>
  <c r="G172" i="7"/>
  <c r="F172" i="7"/>
  <c r="G171" i="7"/>
  <c r="F171" i="7"/>
  <c r="G170" i="7"/>
  <c r="F170" i="7"/>
  <c r="G169" i="7"/>
  <c r="F169" i="7"/>
  <c r="G168" i="7"/>
  <c r="F168" i="7"/>
  <c r="G167" i="7"/>
  <c r="F167" i="7"/>
  <c r="G166" i="7"/>
  <c r="F166" i="7"/>
  <c r="G165" i="7"/>
  <c r="F165" i="7"/>
  <c r="G164" i="7"/>
  <c r="F164" i="7"/>
  <c r="G163" i="7"/>
  <c r="F163" i="7"/>
  <c r="G162" i="7"/>
  <c r="F162" i="7"/>
  <c r="G161" i="7"/>
  <c r="F161" i="7"/>
  <c r="G160" i="7"/>
  <c r="F160" i="7"/>
  <c r="G159" i="7"/>
  <c r="F159" i="7"/>
  <c r="G158" i="7"/>
  <c r="F158" i="7"/>
  <c r="G157" i="7"/>
  <c r="F157" i="7"/>
  <c r="G156" i="7"/>
  <c r="F156" i="7"/>
  <c r="G155" i="7"/>
  <c r="F155" i="7"/>
  <c r="G154" i="7"/>
  <c r="F154" i="7"/>
  <c r="G153" i="7"/>
  <c r="F153" i="7"/>
  <c r="G152" i="7"/>
  <c r="F152" i="7"/>
  <c r="G151" i="7"/>
  <c r="F151" i="7"/>
  <c r="G150" i="7"/>
  <c r="F150" i="7"/>
  <c r="G149" i="7"/>
  <c r="F149" i="7"/>
  <c r="G148" i="7"/>
  <c r="F148" i="7"/>
  <c r="G147" i="7"/>
  <c r="F147" i="7"/>
  <c r="G146" i="7"/>
  <c r="F146" i="7"/>
  <c r="G145" i="7"/>
  <c r="F145" i="7"/>
  <c r="G144" i="7"/>
  <c r="F144" i="7"/>
  <c r="G143" i="7"/>
  <c r="F143" i="7"/>
  <c r="G142" i="7"/>
  <c r="F142" i="7"/>
  <c r="G141" i="7"/>
  <c r="F141" i="7"/>
  <c r="G140" i="7"/>
  <c r="F140" i="7"/>
  <c r="G139" i="7"/>
  <c r="F139" i="7"/>
  <c r="G138" i="7"/>
  <c r="F138" i="7"/>
  <c r="G137" i="7"/>
  <c r="F137" i="7"/>
  <c r="G136" i="7"/>
  <c r="F136" i="7"/>
  <c r="G135" i="7"/>
  <c r="F135" i="7"/>
  <c r="G134" i="7"/>
  <c r="F134" i="7"/>
  <c r="G133" i="7"/>
  <c r="F133" i="7"/>
  <c r="G132" i="7"/>
  <c r="F132" i="7"/>
  <c r="G131" i="7"/>
  <c r="F131" i="7"/>
  <c r="G130" i="7"/>
  <c r="F130" i="7"/>
  <c r="G129" i="7"/>
  <c r="F129" i="7"/>
  <c r="G128" i="7"/>
  <c r="F128" i="7"/>
  <c r="G127" i="7"/>
  <c r="F127" i="7"/>
  <c r="G126" i="7"/>
  <c r="F126" i="7"/>
  <c r="G125" i="7"/>
  <c r="F125" i="7"/>
  <c r="G124" i="7"/>
  <c r="F124" i="7"/>
  <c r="G123" i="7"/>
  <c r="F123" i="7"/>
  <c r="G122" i="7"/>
  <c r="F122" i="7"/>
  <c r="G121" i="7"/>
  <c r="F121" i="7"/>
  <c r="G120" i="7"/>
  <c r="F120" i="7"/>
  <c r="G119" i="7"/>
  <c r="F119" i="7"/>
  <c r="G118" i="7"/>
  <c r="F118" i="7"/>
  <c r="G117" i="7"/>
  <c r="F117" i="7"/>
  <c r="G116" i="7"/>
  <c r="F116" i="7"/>
  <c r="G115" i="7"/>
  <c r="F115" i="7"/>
  <c r="G114" i="7"/>
  <c r="F114" i="7"/>
  <c r="G113" i="7"/>
  <c r="F113" i="7"/>
  <c r="G112" i="7"/>
  <c r="F112" i="7"/>
  <c r="G111" i="7"/>
  <c r="F111" i="7"/>
  <c r="G110" i="7"/>
  <c r="F110" i="7"/>
  <c r="G109" i="7"/>
  <c r="F109" i="7"/>
  <c r="G108" i="7"/>
  <c r="F108" i="7"/>
  <c r="G107" i="7"/>
  <c r="F107" i="7"/>
  <c r="G106" i="7"/>
  <c r="F106" i="7"/>
  <c r="G105" i="7"/>
  <c r="F105" i="7"/>
  <c r="G104" i="7"/>
  <c r="F104" i="7"/>
  <c r="G103" i="7"/>
  <c r="F103" i="7"/>
  <c r="G102" i="7"/>
  <c r="F102" i="7"/>
  <c r="G101" i="7"/>
  <c r="F101" i="7"/>
  <c r="G100" i="7"/>
  <c r="F100" i="7"/>
  <c r="G99" i="7"/>
  <c r="F99" i="7"/>
  <c r="G98" i="7"/>
  <c r="F98" i="7"/>
  <c r="G97" i="7"/>
  <c r="F97" i="7"/>
  <c r="G96" i="7"/>
  <c r="F96" i="7"/>
  <c r="G95" i="7"/>
  <c r="F95" i="7"/>
  <c r="G94" i="7"/>
  <c r="F94" i="7"/>
  <c r="G93" i="7"/>
  <c r="F93" i="7"/>
  <c r="G92" i="7"/>
  <c r="F92" i="7"/>
  <c r="G91" i="7"/>
  <c r="F91" i="7"/>
  <c r="G90" i="7"/>
  <c r="F90" i="7"/>
  <c r="G89" i="7"/>
  <c r="F89" i="7"/>
  <c r="G88" i="7"/>
  <c r="F88" i="7"/>
  <c r="G87" i="7"/>
  <c r="F87" i="7"/>
  <c r="G86" i="7"/>
  <c r="F86" i="7"/>
  <c r="G85" i="7"/>
  <c r="F85" i="7"/>
  <c r="G84" i="7"/>
  <c r="F84" i="7"/>
  <c r="G83" i="7"/>
  <c r="F83" i="7"/>
  <c r="G82" i="7"/>
  <c r="F82" i="7"/>
  <c r="G81" i="7"/>
  <c r="F81" i="7"/>
  <c r="G80" i="7"/>
  <c r="F80" i="7"/>
  <c r="G79" i="7"/>
  <c r="F79" i="7"/>
  <c r="G78" i="7"/>
  <c r="F78" i="7"/>
  <c r="G77" i="7"/>
  <c r="F77" i="7"/>
  <c r="G76" i="7"/>
  <c r="F76" i="7"/>
  <c r="G75" i="7"/>
  <c r="F75" i="7"/>
  <c r="G74" i="7"/>
  <c r="F74" i="7"/>
  <c r="G73" i="7"/>
  <c r="F73" i="7"/>
  <c r="G72" i="7"/>
  <c r="F72" i="7"/>
  <c r="G71" i="7"/>
  <c r="F71" i="7"/>
  <c r="G70" i="7"/>
  <c r="F70" i="7"/>
  <c r="G69" i="7"/>
  <c r="F69" i="7"/>
  <c r="G68" i="7"/>
  <c r="F68" i="7"/>
  <c r="G67" i="7"/>
  <c r="F67" i="7"/>
  <c r="G66" i="7"/>
  <c r="F66" i="7"/>
  <c r="G65" i="7"/>
  <c r="F65" i="7"/>
  <c r="G64" i="7"/>
  <c r="F64" i="7"/>
  <c r="G63" i="7"/>
  <c r="F63" i="7"/>
  <c r="G62" i="7"/>
  <c r="F62" i="7"/>
  <c r="G61" i="7"/>
  <c r="F61" i="7"/>
  <c r="G60" i="7"/>
  <c r="F60" i="7"/>
  <c r="G59" i="7"/>
  <c r="F59" i="7"/>
  <c r="G58" i="7"/>
  <c r="F58" i="7"/>
  <c r="G57" i="7"/>
  <c r="F57" i="7"/>
  <c r="G56" i="7"/>
  <c r="F56" i="7"/>
  <c r="G55" i="7"/>
  <c r="F55" i="7"/>
  <c r="G54" i="7"/>
  <c r="F54" i="7"/>
  <c r="G53" i="7"/>
  <c r="F53" i="7"/>
  <c r="G52" i="7"/>
  <c r="F52" i="7"/>
  <c r="G51" i="7"/>
  <c r="F51" i="7"/>
  <c r="G50" i="7"/>
  <c r="F50" i="7"/>
  <c r="G49" i="7"/>
  <c r="F49" i="7"/>
  <c r="G48" i="7"/>
  <c r="F48" i="7"/>
  <c r="G47" i="7"/>
  <c r="F47" i="7"/>
  <c r="G46" i="7"/>
  <c r="F46" i="7"/>
  <c r="G45" i="7"/>
  <c r="F45" i="7"/>
  <c r="G44" i="7"/>
  <c r="F44" i="7"/>
  <c r="G43" i="7"/>
  <c r="F43" i="7"/>
  <c r="G42" i="7"/>
  <c r="F42" i="7"/>
  <c r="G41" i="7"/>
  <c r="F41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21" i="7"/>
  <c r="F21" i="7"/>
  <c r="G20" i="7"/>
  <c r="F20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  <c r="G8" i="7"/>
  <c r="F8" i="7"/>
  <c r="I34" i="1"/>
  <c r="H34" i="1"/>
  <c r="G34" i="1"/>
  <c r="I33" i="1"/>
  <c r="H33" i="1"/>
  <c r="G33" i="1"/>
  <c r="F34" i="1"/>
  <c r="F33" i="1"/>
  <c r="G34" i="3"/>
  <c r="F34" i="3"/>
  <c r="G33" i="3"/>
  <c r="F33" i="3"/>
  <c r="G32" i="3"/>
  <c r="F32" i="3"/>
  <c r="G27" i="8"/>
  <c r="F27" i="8"/>
  <c r="G26" i="8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G7" i="8"/>
  <c r="F7" i="8"/>
  <c r="G6" i="8"/>
  <c r="F6" i="8"/>
  <c r="G101" i="3"/>
  <c r="F101" i="3"/>
  <c r="G100" i="3"/>
  <c r="F100" i="3"/>
  <c r="G99" i="3"/>
  <c r="F99" i="3"/>
  <c r="G98" i="3"/>
  <c r="F98" i="3"/>
  <c r="G97" i="3"/>
  <c r="F97" i="3"/>
  <c r="G96" i="3"/>
  <c r="F96" i="3"/>
  <c r="G95" i="3"/>
  <c r="F95" i="3"/>
  <c r="G94" i="3"/>
  <c r="F94" i="3"/>
  <c r="G93" i="3"/>
  <c r="F93" i="3"/>
  <c r="G92" i="3"/>
  <c r="F92" i="3"/>
  <c r="G91" i="3"/>
  <c r="F91" i="3"/>
  <c r="G90" i="3"/>
  <c r="F90" i="3"/>
  <c r="G89" i="3"/>
  <c r="F89" i="3"/>
  <c r="G88" i="3"/>
  <c r="F88" i="3"/>
  <c r="G87" i="3"/>
  <c r="F87" i="3"/>
  <c r="G86" i="3"/>
  <c r="F86" i="3"/>
  <c r="G85" i="3"/>
  <c r="F85" i="3"/>
  <c r="G84" i="3"/>
  <c r="F84" i="3"/>
  <c r="G83" i="3"/>
  <c r="F83" i="3"/>
  <c r="G82" i="3"/>
  <c r="F82" i="3"/>
  <c r="G81" i="3"/>
  <c r="F81" i="3"/>
  <c r="G80" i="3"/>
  <c r="F80" i="3"/>
  <c r="G79" i="3"/>
  <c r="F79" i="3"/>
  <c r="G78" i="3"/>
  <c r="F78" i="3"/>
  <c r="G77" i="3"/>
  <c r="F77" i="3"/>
  <c r="G76" i="3"/>
  <c r="F76" i="3"/>
  <c r="G75" i="3"/>
  <c r="F75" i="3"/>
  <c r="G74" i="3"/>
  <c r="F74" i="3"/>
  <c r="G73" i="3"/>
  <c r="F73" i="3"/>
  <c r="G72" i="3"/>
  <c r="F72" i="3"/>
  <c r="G71" i="3"/>
  <c r="F71" i="3"/>
  <c r="G70" i="3"/>
  <c r="F70" i="3"/>
  <c r="G69" i="3"/>
  <c r="F69" i="3"/>
  <c r="G68" i="3"/>
  <c r="F68" i="3"/>
  <c r="G67" i="3"/>
  <c r="F67" i="3"/>
  <c r="G66" i="3"/>
  <c r="F66" i="3"/>
  <c r="G65" i="3"/>
  <c r="F65" i="3"/>
  <c r="G64" i="3"/>
  <c r="F64" i="3"/>
  <c r="G63" i="3"/>
  <c r="F63" i="3"/>
  <c r="G62" i="3"/>
  <c r="F62" i="3"/>
  <c r="G61" i="3"/>
  <c r="F61" i="3"/>
  <c r="G60" i="3"/>
  <c r="F60" i="3"/>
  <c r="G59" i="3"/>
  <c r="F59" i="3"/>
  <c r="G58" i="3"/>
  <c r="F58" i="3"/>
  <c r="G57" i="3"/>
  <c r="F57" i="3"/>
  <c r="G56" i="3"/>
  <c r="F56" i="3"/>
  <c r="G55" i="3"/>
  <c r="F55" i="3"/>
  <c r="G54" i="3"/>
  <c r="F54" i="3"/>
  <c r="G53" i="3"/>
  <c r="F53" i="3"/>
  <c r="G52" i="3"/>
  <c r="F52" i="3"/>
  <c r="G51" i="3"/>
  <c r="F51" i="3"/>
  <c r="G50" i="3"/>
  <c r="F50" i="3"/>
  <c r="G49" i="3"/>
  <c r="F49" i="3"/>
  <c r="G48" i="3"/>
  <c r="F48" i="3"/>
  <c r="G47" i="3"/>
  <c r="F47" i="3"/>
  <c r="G46" i="3"/>
  <c r="F46" i="3"/>
  <c r="G45" i="3"/>
  <c r="F45" i="3"/>
  <c r="G44" i="3"/>
  <c r="F44" i="3"/>
  <c r="G43" i="3"/>
  <c r="F43" i="3"/>
  <c r="G42" i="3"/>
  <c r="F42" i="3"/>
  <c r="G41" i="3"/>
  <c r="F41" i="3"/>
  <c r="G40" i="3"/>
  <c r="F40" i="3"/>
  <c r="G39" i="3"/>
  <c r="F39" i="3"/>
  <c r="G38" i="3"/>
  <c r="F38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37" i="3" l="1"/>
  <c r="F37" i="3"/>
  <c r="G11" i="11"/>
  <c r="F11" i="11"/>
  <c r="G10" i="11"/>
  <c r="F10" i="11"/>
  <c r="G9" i="11"/>
  <c r="F9" i="11"/>
  <c r="G8" i="11"/>
  <c r="F8" i="11"/>
  <c r="G7" i="11"/>
  <c r="F7" i="11"/>
  <c r="G6" i="11"/>
  <c r="F6" i="11"/>
  <c r="K27" i="1"/>
  <c r="J27" i="1"/>
  <c r="I27" i="1"/>
  <c r="H27" i="1"/>
  <c r="G27" i="1"/>
  <c r="F27" i="1"/>
  <c r="I17" i="1"/>
  <c r="H17" i="1"/>
  <c r="G17" i="1"/>
  <c r="F17" i="1"/>
  <c r="I14" i="1"/>
  <c r="H14" i="1"/>
  <c r="G14" i="1"/>
  <c r="F14" i="1"/>
  <c r="F20" i="1" l="1"/>
  <c r="G20" i="1"/>
  <c r="H20" i="1"/>
  <c r="K17" i="1"/>
  <c r="J14" i="1"/>
  <c r="J17" i="1"/>
  <c r="K14" i="1"/>
  <c r="I20" i="1"/>
  <c r="J20" i="1" l="1"/>
</calcChain>
</file>

<file path=xl/sharedStrings.xml><?xml version="1.0" encoding="utf-8"?>
<sst xmlns="http://schemas.openxmlformats.org/spreadsheetml/2006/main" count="472" uniqueCount="174">
  <si>
    <t>PRIHODI UKUPNO</t>
  </si>
  <si>
    <t>RASHODI UKUPNO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</si>
  <si>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</si>
  <si>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</si>
  <si>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</si>
  <si>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</si>
  <si>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</si>
  <si>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</si>
  <si>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Primici od zaduživanja</t>
  </si>
  <si>
    <t>Izdaci za otplatu glavnice primljenih kredita i zajmova</t>
  </si>
  <si>
    <t xml:space="preserve">IZVJEŠTAJ O PRIHODIMA I RASHODIMA PREMA EKONOMSKOJ KLASIFIKACIJI </t>
  </si>
  <si>
    <t>6=5/2*100</t>
  </si>
  <si>
    <t>UKUPNI PRIHODI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</si>
  <si>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</si>
  <si>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</si>
  <si>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</si>
  <si>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</si>
  <si>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</si>
  <si>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</si>
  <si>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</si>
  <si>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</si>
  <si>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</si>
  <si>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</si>
  <si>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</si>
  <si>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</si>
  <si>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</si>
  <si>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</si>
  <si>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</si>
  <si>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</si>
  <si>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</si>
  <si>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</si>
  <si>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</si>
  <si>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</si>
  <si>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 xml:space="preserve"> RAČUN PRIHODA I RASHODA </t>
  </si>
  <si>
    <t xml:space="preserve"> RAČUN FINANCIRANJA</t>
  </si>
  <si>
    <t>IZVJEŠTAJ PO PROGRAMSKOJ KLASIFIKACIJI</t>
  </si>
  <si>
    <t>6 Prihodi poslovanja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</si>
  <si>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</si>
  <si>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</si>
  <si>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</si>
  <si>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</si>
  <si>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</si>
  <si>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</si>
  <si>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</si>
  <si>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</si>
  <si>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</si>
  <si>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663 Donacije od pravnih i fizičkih osoba izvan općeg proračuna i povrat donacija po protestiranim jamstvima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</si>
  <si>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</si>
  <si>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</si>
  <si>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</si>
  <si>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7 Prihodi od prodaje nefinancijske imovine</t>
  </si>
  <si>
    <t>72 Prihodi od prodaje proizvedene dugotrajne imovine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</si>
  <si>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</si>
  <si>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</si>
  <si>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</si>
  <si>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</si>
  <si>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</si>
  <si>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</si>
  <si>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</si>
  <si>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</si>
  <si>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</si>
  <si>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</si>
  <si>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</si>
  <si>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</si>
  <si>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</si>
  <si>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</si>
  <si>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</si>
  <si>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</si>
  <si>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</si>
  <si>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</si>
  <si>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</si>
  <si>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</si>
  <si>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</si>
  <si>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</si>
  <si>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</si>
  <si>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</si>
  <si>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</si>
  <si>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</si>
  <si>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</si>
  <si>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</si>
  <si>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</si>
  <si>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</si>
  <si>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</si>
  <si>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</si>
  <si>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3293 Reprezentacija</t>
  </si>
  <si>
    <t>3294 Članarine</t>
  </si>
  <si>
    <t>3295 Pristojbe i naknade</t>
  </si>
  <si>
    <t>3296 troškovi sudskih postupaka</t>
  </si>
  <si>
    <t>3299 Ostali nespomenuti rashodi poslovanja</t>
  </si>
  <si>
    <t>34 Financijski rashodi</t>
  </si>
  <si>
    <t>343 Ostali financijski rashodi</t>
  </si>
  <si>
    <t>3431 Bankarske usluge i usluge platnog prometa</t>
  </si>
  <si>
    <t>37 Naknade građanima i kućanstvima na temelju osiguranja i druge naknade</t>
  </si>
  <si>
    <t>372 Ostale naknade građanima i kućanstvima iz proračuna</t>
  </si>
  <si>
    <t>38 Ostali rashodi</t>
  </si>
  <si>
    <t>381 Tekuće donacije</t>
  </si>
  <si>
    <t>3812 Tekuće donacije u naravi</t>
  </si>
  <si>
    <t>4 Rashodi za nabavu nefinancijske imovine</t>
  </si>
  <si>
    <t>42 Rashodi za nabavu proizvedene dugotrajne imovine</t>
  </si>
  <si>
    <t>422 Postrojenja i oprema</t>
  </si>
  <si>
    <t>4222 Komunikacijska oprema</t>
  </si>
  <si>
    <t>4223 Oprema za održavanje i zaštitu</t>
  </si>
  <si>
    <t>424 Knjige, umjetnička djela i ostale izložbene vrijednosti</t>
  </si>
  <si>
    <t>4241 Knjige</t>
  </si>
  <si>
    <t>45 Rashodi za dodatna ulaganja na nefinancijskoj imovini</t>
  </si>
  <si>
    <t>451 Dodatna ulaganja na građevinskim objektima</t>
  </si>
  <si>
    <t>izvor: 01 Opći prihodi i primici</t>
  </si>
  <si>
    <t>izvor: 03 Vlastiti prihodi</t>
  </si>
  <si>
    <t>izvor: 05 Pomoći</t>
  </si>
  <si>
    <t>izvor: 432 PRIHODI ZA POSEBNE NAMJENE - korisnici</t>
  </si>
  <si>
    <t>izvor: 503 POMOĆI IZ NENADLEŽNIH PRORAČUNA - KORISNICI</t>
  </si>
  <si>
    <t>izvor: 512 Pomoći iz državnog proračuna - plaće MZOS</t>
  </si>
  <si>
    <t>izvor: 56 Fondovi EU-a</t>
  </si>
  <si>
    <t>izvor: 611 Donacije</t>
  </si>
  <si>
    <t>izvor: 711 Prihodi od nefinancijske imovine i nadoknade štete s osnova osiguranja</t>
  </si>
  <si>
    <t>09 OBRAZOVANJE</t>
  </si>
  <si>
    <t>091 Predškolsko i osnovno obrazovanje</t>
  </si>
  <si>
    <t>Funk. kl.: 0912 Osnovno obrazovanje</t>
  </si>
  <si>
    <t>096 Dodatne usluge u obrazovanju</t>
  </si>
  <si>
    <t>Funk. kl.: 0960 Dodatne usluge u obrazovanju</t>
  </si>
  <si>
    <t>121 Zakonski standardi javnih ustanova OŠ</t>
  </si>
  <si>
    <t>A100034 Odgojnoobrazovno, administrativno i tehničko osoblje</t>
  </si>
  <si>
    <t>A100034A Odgojnoobrazovno, administrativno i tehničko osoblje - posebni dio</t>
  </si>
  <si>
    <t>A100035 Operativni plan tekućeg i investicijskog održavanja OŠ</t>
  </si>
  <si>
    <t>A100199 Prijevoz učenika OŠ</t>
  </si>
  <si>
    <t>125 Program javnih potreba iznad standarda - vlastiti prihodi</t>
  </si>
  <si>
    <t>A100042 Javne potrebe iznad standarda-vlastiti prihodi</t>
  </si>
  <si>
    <t>140 Javne potrebe iznad zakonskog standarda</t>
  </si>
  <si>
    <t>A100041 Županijske javne potrebe OŠ</t>
  </si>
  <si>
    <t>A100142A Prihodi od nefinancijske imovine i nadoknade štete s osnova osiguranja</t>
  </si>
  <si>
    <t>A100159 Javne potrebe iznad standarda - donacije</t>
  </si>
  <si>
    <t>A100161 Javne potrebe iznad standarda - OSTALO</t>
  </si>
  <si>
    <t>A100162 Prijenos sredstava od nenadležnih proračuna</t>
  </si>
  <si>
    <t>A100191 Shema školskog voća, povrća i mlijeka</t>
  </si>
  <si>
    <t>T1000107 Školska prehrana učenika (standard)</t>
  </si>
  <si>
    <t>158 Pomoćnici u nastavi OŠ i SŠ (EU projekt)</t>
  </si>
  <si>
    <t>A100128 Pomoćnici u nastavi OŠ i SŠ (EU projekt)</t>
  </si>
  <si>
    <t>165 Osiguravanje školske prehrane za djecu u riziku od siromaštva Karlovačke županije</t>
  </si>
  <si>
    <t>A100176 Osiguravanje školske prehrane za djecu u riziku od siromaštva Karlovačke županije</t>
  </si>
  <si>
    <t>200 MZOS- Plaće OŠ</t>
  </si>
  <si>
    <t>A200200 MZOS- Plaće OŠ</t>
  </si>
  <si>
    <t>IZVRŠENJE
01.01.-30.06.2023.</t>
  </si>
  <si>
    <t>PLAN
2024.</t>
  </si>
  <si>
    <t>I REBALANS
2024.</t>
  </si>
  <si>
    <t>IZVRŠENJE
01.01.-30.06.2024.</t>
  </si>
  <si>
    <t>INDEKS*</t>
  </si>
  <si>
    <t>7=5/4/3*100</t>
  </si>
  <si>
    <t>OSTVARENJE
01.01.-30.06.2023.</t>
  </si>
  <si>
    <t>OSTVARENJE
01.01.-30.06.2024.</t>
  </si>
  <si>
    <t>OSTVARENJE/
IZVRŠENJE
01.01.-30.06.2023.</t>
  </si>
  <si>
    <t>OSTVARENJE/
IZVRŠENJE
01.01.-30.06.2024.</t>
  </si>
  <si>
    <t>POLUGODIŠNJI IZVJEŠTAJ O IZVRŠENJU FINANCIJSKOG PLANA PRVE OSNOVNE ŠKOLE OGULIN ZA RAZDOBLJE 01.01.-30.06.2024.</t>
  </si>
  <si>
    <t>634 Pomoći od izvanproračunskih korisnika</t>
  </si>
  <si>
    <t>6631 Tekuće donacije</t>
  </si>
  <si>
    <t>6712 Prihodi iz nadležnog proračuna za financiranje rashoda za nabavu nefinancijske imovine</t>
  </si>
  <si>
    <t>721 Prihodi od prodaje građevinskih objekata</t>
  </si>
  <si>
    <t>7211 Stambeni objekti</t>
  </si>
  <si>
    <t>3133 Doprinosi za obvezno osiguranje u slučaju nezaposlenosti</t>
  </si>
  <si>
    <t>324 Naknade troškova osobama izvan radnog odnosa</t>
  </si>
  <si>
    <t>3241 Naknade troškova osobama izvan radnog odnosa</t>
  </si>
  <si>
    <t>3292 Premije osiguranja</t>
  </si>
  <si>
    <t>426 Nematerijalna proizvedena imovina</t>
  </si>
  <si>
    <t>4511 Dodatna ulaganja na građevinskim objektima</t>
  </si>
  <si>
    <t>izvor: 434 PRIHOD ZA POSEBNE NAMJENE - korisnici</t>
  </si>
  <si>
    <t>9 Vlastiti izvori</t>
  </si>
  <si>
    <t>92 Rezultat poslovanja</t>
  </si>
  <si>
    <t>922 Višak/manjak prihoda</t>
  </si>
  <si>
    <t>C) SREDSTVA IZ PRETHODNIH GODINA</t>
  </si>
  <si>
    <t xml:space="preserve">9 VIŠAK/MANJAK </t>
  </si>
  <si>
    <t>UKUPNO PRIHODI I PRIMICI</t>
  </si>
  <si>
    <t>UKUPNO RASHODI I IZDACI</t>
  </si>
  <si>
    <t>GLAVA: 003-012 PRVA OŠ OGULIN</t>
  </si>
  <si>
    <t>A100164 Stručno osposobljavanje bez zasnivanja radnog odnosa - korisnici</t>
  </si>
  <si>
    <t>A100212 Mjera HZZ - pripravništvo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</si>
</sst>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_-;\-#,##0.00_-;_-* &quot;-&quot;??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0E0D0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119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3" xfId="0" quotePrefix="1" applyFont="1" applyBorder="1" applyAlignment="1">
      <alignment horizontal="center" vertical="center" wrapText="1"/>
    </xf>
    <xf numFmtId="0" fontId="13" fillId="0" borderId="0" xfId="0" applyFont="1"/>
    <xf numFmtId="0" fontId="7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1" fillId="0" borderId="0" xfId="0" applyFont="1"/>
    <xf numFmtId="0" fontId="7" fillId="3" borderId="2" xfId="0" applyFont="1" applyFill="1" applyBorder="1" applyAlignment="1">
      <alignment vertical="center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4" fontId="6" fillId="0" borderId="3" xfId="1" applyFont="1" applyBorder="1" applyAlignment="1">
      <alignment horizontal="right"/>
    </xf>
    <xf numFmtId="164" fontId="6" fillId="3" borderId="3" xfId="1" applyFont="1" applyFill="1" applyBorder="1" applyAlignment="1">
      <alignment horizontal="right"/>
    </xf>
    <xf numFmtId="164" fontId="6" fillId="0" borderId="3" xfId="1" applyFont="1" applyBorder="1" applyAlignment="1">
      <alignment horizontal="right" wrapText="1"/>
    </xf>
    <xf numFmtId="164" fontId="3" fillId="2" borderId="3" xfId="1" applyFont="1" applyFill="1" applyBorder="1" applyAlignment="1">
      <alignment horizontal="right"/>
    </xf>
    <xf numFmtId="164" fontId="0" fillId="0" borderId="3" xfId="1" applyFont="1" applyBorder="1"/>
    <xf numFmtId="0" fontId="9" fillId="2" borderId="3" xfId="0" quotePrefix="1" applyFont="1" applyFill="1" applyBorder="1" applyAlignment="1">
      <alignment horizontal="left" vertical="center" wrapText="1"/>
    </xf>
    <xf numFmtId="164" fontId="3" fillId="2" borderId="3" xfId="1" applyFont="1" applyFill="1" applyBorder="1" applyAlignment="1">
      <alignment horizontal="right" wrapText="1"/>
    </xf>
    <xf numFmtId="165" fontId="6" fillId="3" borderId="3" xfId="1" applyNumberFormat="1" applyFont="1" applyFill="1" applyBorder="1" applyAlignment="1">
      <alignment horizontal="right"/>
    </xf>
    <xf numFmtId="165" fontId="6" fillId="3" borderId="3" xfId="1" applyNumberFormat="1" applyFont="1" applyFill="1" applyBorder="1" applyAlignment="1">
      <alignment horizontal="right" wrapText="1"/>
    </xf>
    <xf numFmtId="0" fontId="14" fillId="2" borderId="3" xfId="0" quotePrefix="1" applyFont="1" applyFill="1" applyBorder="1" applyAlignment="1">
      <alignment horizontal="left" vertical="center" wrapText="1"/>
    </xf>
    <xf numFmtId="164" fontId="9" fillId="2" borderId="3" xfId="1" applyFont="1" applyFill="1" applyBorder="1" applyAlignment="1">
      <alignment horizontal="right" vertical="center" wrapText="1"/>
    </xf>
    <xf numFmtId="164" fontId="14" fillId="2" borderId="3" xfId="1" quotePrefix="1" applyFont="1" applyFill="1" applyBorder="1" applyAlignment="1">
      <alignment horizontal="right" vertical="center" wrapText="1"/>
    </xf>
    <xf numFmtId="164" fontId="8" fillId="2" borderId="3" xfId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0" fillId="4" borderId="6" xfId="0" applyFont="1" applyFill="1" applyBorder="1" applyAlignment="1">
      <alignment vertical="center" wrapText="1"/>
    </xf>
    <xf numFmtId="164" fontId="20" fillId="4" borderId="6" xfId="1" applyFont="1" applyFill="1" applyBorder="1" applyAlignment="1">
      <alignment horizontal="right" vertical="center" wrapText="1"/>
    </xf>
    <xf numFmtId="164" fontId="21" fillId="5" borderId="6" xfId="1" applyFont="1" applyFill="1" applyBorder="1" applyAlignment="1">
      <alignment horizontal="right" vertical="center" wrapText="1"/>
    </xf>
    <xf numFmtId="164" fontId="21" fillId="6" borderId="6" xfId="1" applyFont="1" applyFill="1" applyBorder="1" applyAlignment="1">
      <alignment horizontal="right" vertical="center" wrapText="1"/>
    </xf>
    <xf numFmtId="164" fontId="21" fillId="7" borderId="6" xfId="1" applyFont="1" applyFill="1" applyBorder="1" applyAlignment="1">
      <alignment horizontal="right" vertical="center" wrapText="1"/>
    </xf>
    <xf numFmtId="164" fontId="18" fillId="7" borderId="6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8" fillId="2" borderId="3" xfId="0" applyFont="1" applyFill="1" applyBorder="1" applyAlignment="1">
      <alignment horizontal="left" vertical="center" wrapText="1"/>
    </xf>
    <xf numFmtId="164" fontId="6" fillId="2" borderId="3" xfId="1" applyFont="1" applyFill="1" applyBorder="1" applyAlignment="1">
      <alignment horizontal="right" vertical="center"/>
    </xf>
    <xf numFmtId="164" fontId="6" fillId="2" borderId="3" xfId="1" applyFont="1" applyFill="1" applyBorder="1" applyAlignment="1">
      <alignment horizontal="right" vertical="center" wrapText="1"/>
    </xf>
    <xf numFmtId="164" fontId="3" fillId="2" borderId="3" xfId="1" applyFont="1" applyFill="1" applyBorder="1" applyAlignment="1">
      <alignment horizontal="right" vertical="center"/>
    </xf>
    <xf numFmtId="164" fontId="3" fillId="2" borderId="3" xfId="1" applyFont="1" applyFill="1" applyBorder="1" applyAlignment="1">
      <alignment horizontal="right" vertical="center" wrapText="1"/>
    </xf>
    <xf numFmtId="164" fontId="1" fillId="0" borderId="3" xfId="1" applyFont="1" applyBorder="1" applyAlignment="1">
      <alignment horizontal="right" vertical="center"/>
    </xf>
    <xf numFmtId="164" fontId="0" fillId="0" borderId="3" xfId="1" applyFont="1" applyBorder="1" applyAlignment="1">
      <alignment horizontal="right" vertical="center"/>
    </xf>
    <xf numFmtId="164" fontId="7" fillId="2" borderId="3" xfId="1" applyFont="1" applyFill="1" applyBorder="1" applyAlignment="1">
      <alignment horizontal="right" vertical="center" wrapText="1"/>
    </xf>
    <xf numFmtId="164" fontId="9" fillId="2" borderId="3" xfId="1" quotePrefix="1" applyFont="1" applyFill="1" applyBorder="1" applyAlignment="1">
      <alignment horizontal="right" vertical="center" wrapText="1"/>
    </xf>
    <xf numFmtId="164" fontId="7" fillId="2" borderId="3" xfId="1" quotePrefix="1" applyFont="1" applyFill="1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9" fillId="2" borderId="1" xfId="0" quotePrefix="1" applyFont="1" applyFill="1" applyBorder="1" applyAlignment="1">
      <alignment horizontal="left" vertical="center" wrapText="1"/>
    </xf>
    <xf numFmtId="0" fontId="7" fillId="2" borderId="1" xfId="0" quotePrefix="1" applyFont="1" applyFill="1" applyBorder="1" applyAlignment="1">
      <alignment horizontal="left" vertical="center" wrapText="1"/>
    </xf>
    <xf numFmtId="0" fontId="0" fillId="0" borderId="0" xfId="0" applyFont="1"/>
    <xf numFmtId="0" fontId="0" fillId="0" borderId="3" xfId="0" applyFont="1" applyBorder="1" applyAlignment="1">
      <alignment horizontal="left" vertical="center" wrapText="1"/>
    </xf>
    <xf numFmtId="164" fontId="19" fillId="0" borderId="3" xfId="1" applyFont="1" applyBorder="1" applyAlignment="1">
      <alignment horizontal="right" vertical="center"/>
    </xf>
    <xf numFmtId="0" fontId="21" fillId="5" borderId="6" xfId="0" applyFont="1" applyFill="1" applyBorder="1" applyAlignment="1">
      <alignment horizontal="left" wrapText="1" indent="1"/>
    </xf>
    <xf numFmtId="0" fontId="21" fillId="6" borderId="6" xfId="0" applyFont="1" applyFill="1" applyBorder="1" applyAlignment="1">
      <alignment horizontal="left" wrapText="1" indent="1"/>
    </xf>
    <xf numFmtId="0" fontId="21" fillId="7" borderId="6" xfId="0" applyFont="1" applyFill="1" applyBorder="1" applyAlignment="1">
      <alignment horizontal="left" wrapText="1" indent="1"/>
    </xf>
    <xf numFmtId="0" fontId="18" fillId="7" borderId="6" xfId="0" applyFont="1" applyFill="1" applyBorder="1" applyAlignment="1">
      <alignment horizontal="left" wrapText="1" indent="4"/>
    </xf>
    <xf numFmtId="0" fontId="22" fillId="5" borderId="0" xfId="0" applyFont="1" applyFill="1" applyAlignment="1">
      <alignment horizontal="left" indent="1"/>
    </xf>
    <xf numFmtId="0" fontId="22" fillId="6" borderId="0" xfId="0" applyFont="1" applyFill="1" applyAlignment="1">
      <alignment horizontal="left" indent="1"/>
    </xf>
    <xf numFmtId="0" fontId="22" fillId="7" borderId="0" xfId="0" applyFont="1" applyFill="1" applyAlignment="1">
      <alignment horizontal="left" indent="1"/>
    </xf>
    <xf numFmtId="164" fontId="0" fillId="2" borderId="3" xfId="1" applyFont="1" applyFill="1" applyBorder="1" applyAlignment="1">
      <alignment horizontal="right" vertical="center"/>
    </xf>
    <xf numFmtId="164" fontId="6" fillId="2" borderId="3" xfId="1" applyFont="1" applyFill="1" applyBorder="1" applyAlignment="1">
      <alignment horizontal="right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12" fillId="0" borderId="3" xfId="0" quotePrefix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15" fillId="2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wrapText="1"/>
    </xf>
    <xf numFmtId="0" fontId="5" fillId="2" borderId="0" xfId="0" applyFont="1" applyFill="1" applyAlignment="1">
      <alignment horizontal="center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AP34"/>
  <sheetViews>
    <sheetView topLeftCell="A7" workbookViewId="0">
      <selection activeCell="J34" sqref="J34"/>
    </sheetView>
  </sheetViews>
  <sheetFormatPr defaultRowHeight="15" x14ac:dyDescent="0.25"/>
  <cols>
    <col min="5" max="5" width="17.28515625" customWidth="1"/>
    <col min="6" max="6" width="25.28515625" customWidth="1"/>
    <col min="7" max="8" width="13.85546875" customWidth="1"/>
    <col min="9" max="9" width="17.42578125" customWidth="1"/>
    <col min="10" max="11" width="9.5703125" customWidth="1"/>
  </cols>
  <sheetData>
    <row r="6" spans="1:11" ht="42" customHeight="1" x14ac:dyDescent="0.25">
      <c r="A6" s="107" t="s">
        <v>151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7" spans="1:11" ht="15.75" customHeight="1" x14ac:dyDescent="0.25">
      <c r="A7" s="107" t="s">
        <v>7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</row>
    <row r="8" spans="1:11" ht="6.75" customHeight="1" x14ac:dyDescent="0.25">
      <c r="A8" s="100"/>
      <c r="B8" s="100"/>
      <c r="C8" s="100"/>
      <c r="D8" s="23"/>
      <c r="E8" s="23"/>
      <c r="F8" s="23"/>
      <c r="G8" s="23"/>
      <c r="H8" s="23"/>
      <c r="I8" s="25"/>
      <c r="J8" s="25"/>
      <c r="K8" s="24"/>
    </row>
    <row r="9" spans="1:11" ht="18" customHeight="1" x14ac:dyDescent="0.25">
      <c r="A9" s="107" t="s">
        <v>29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</row>
    <row r="10" spans="1:11" ht="18" customHeight="1" x14ac:dyDescent="0.25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4"/>
    </row>
    <row r="11" spans="1:11" x14ac:dyDescent="0.25">
      <c r="A11" s="106" t="s">
        <v>30</v>
      </c>
      <c r="B11" s="106"/>
      <c r="C11" s="106"/>
      <c r="D11" s="106"/>
      <c r="E11" s="106"/>
      <c r="F11" s="28"/>
      <c r="G11" s="28"/>
      <c r="H11" s="28"/>
      <c r="I11" s="28"/>
      <c r="J11" s="29"/>
      <c r="K11" s="24"/>
    </row>
    <row r="12" spans="1:11" ht="38.25" x14ac:dyDescent="0.25">
      <c r="A12" s="92" t="s">
        <v>2</v>
      </c>
      <c r="B12" s="93"/>
      <c r="C12" s="93"/>
      <c r="D12" s="93"/>
      <c r="E12" s="94"/>
      <c r="F12" s="10" t="s">
        <v>149</v>
      </c>
      <c r="G12" s="1" t="s">
        <v>142</v>
      </c>
      <c r="H12" s="1" t="s">
        <v>143</v>
      </c>
      <c r="I12" s="10" t="s">
        <v>150</v>
      </c>
      <c r="J12" s="1" t="s">
        <v>145</v>
      </c>
      <c r="K12" s="1" t="s">
        <v>21</v>
      </c>
    </row>
    <row r="13" spans="1:11" s="13" customFormat="1" ht="11.25" x14ac:dyDescent="0.2">
      <c r="A13" s="95">
        <v>1</v>
      </c>
      <c r="B13" s="95"/>
      <c r="C13" s="95"/>
      <c r="D13" s="95"/>
      <c r="E13" s="96"/>
      <c r="F13" s="12">
        <v>2</v>
      </c>
      <c r="G13" s="11">
        <v>3</v>
      </c>
      <c r="H13" s="11">
        <v>4</v>
      </c>
      <c r="I13" s="11">
        <v>5</v>
      </c>
      <c r="J13" s="11" t="s">
        <v>11</v>
      </c>
      <c r="K13" s="11" t="s">
        <v>146</v>
      </c>
    </row>
    <row r="14" spans="1:11" x14ac:dyDescent="0.25">
      <c r="A14" s="111" t="s">
        <v>0</v>
      </c>
      <c r="B14" s="99"/>
      <c r="C14" s="99"/>
      <c r="D14" s="99"/>
      <c r="E14" s="112"/>
      <c r="F14" s="35">
        <f>F15+F16</f>
        <v>944916.07000000007</v>
      </c>
      <c r="G14" s="35">
        <f t="shared" ref="G14:I14" si="0">G15+G16</f>
        <v>2425284</v>
      </c>
      <c r="H14" s="35">
        <f t="shared" si="0"/>
        <v>2516968.8199999998</v>
      </c>
      <c r="I14" s="35">
        <f t="shared" si="0"/>
        <v>1238781.24</v>
      </c>
      <c r="J14" s="35">
        <f>I14/F14*100</f>
        <v>131.09960549194594</v>
      </c>
      <c r="K14" s="35">
        <f>I14/H14*100</f>
        <v>49.217186568087882</v>
      </c>
    </row>
    <row r="15" spans="1:11" x14ac:dyDescent="0.25">
      <c r="A15" s="90" t="s">
        <v>22</v>
      </c>
      <c r="B15" s="91"/>
      <c r="C15" s="91"/>
      <c r="D15" s="91"/>
      <c r="E15" s="110"/>
      <c r="F15" s="34">
        <v>944812.53</v>
      </c>
      <c r="G15" s="34">
        <v>2424886</v>
      </c>
      <c r="H15" s="34">
        <v>2516649.8199999998</v>
      </c>
      <c r="I15" s="34">
        <v>1238723.08</v>
      </c>
      <c r="J15" s="34">
        <v>131.10781670094914</v>
      </c>
      <c r="K15" s="34">
        <v>49.221114123855344</v>
      </c>
    </row>
    <row r="16" spans="1:11" x14ac:dyDescent="0.25">
      <c r="A16" s="109" t="s">
        <v>27</v>
      </c>
      <c r="B16" s="110"/>
      <c r="C16" s="110"/>
      <c r="D16" s="110"/>
      <c r="E16" s="110"/>
      <c r="F16" s="34">
        <v>103.54</v>
      </c>
      <c r="G16" s="34">
        <v>398</v>
      </c>
      <c r="H16" s="34">
        <v>319</v>
      </c>
      <c r="I16" s="34">
        <v>58.16</v>
      </c>
      <c r="J16" s="34">
        <v>56.171527911918098</v>
      </c>
      <c r="K16" s="34">
        <v>18.231974921630094</v>
      </c>
    </row>
    <row r="17" spans="1:42" x14ac:dyDescent="0.25">
      <c r="A17" s="7" t="s">
        <v>1</v>
      </c>
      <c r="B17" s="17"/>
      <c r="C17" s="17"/>
      <c r="D17" s="17"/>
      <c r="E17" s="17"/>
      <c r="F17" s="35">
        <f>SUM(F18:F19)</f>
        <v>971145.76</v>
      </c>
      <c r="G17" s="35">
        <f>SUM(G18:G19)</f>
        <v>2425284</v>
      </c>
      <c r="H17" s="35">
        <f>SUM(H18:H19)</f>
        <v>2526816</v>
      </c>
      <c r="I17" s="35">
        <f>SUM(I18:I19)</f>
        <v>1235291.54</v>
      </c>
      <c r="J17" s="35">
        <f t="shared" ref="J17:J20" si="1">I17/F17*100</f>
        <v>127.19939589706905</v>
      </c>
      <c r="K17" s="35">
        <f t="shared" ref="K17" si="2">I17/H17*100</f>
        <v>48.887277110798735</v>
      </c>
    </row>
    <row r="18" spans="1:42" x14ac:dyDescent="0.25">
      <c r="A18" s="108" t="s">
        <v>23</v>
      </c>
      <c r="B18" s="91"/>
      <c r="C18" s="91"/>
      <c r="D18" s="91"/>
      <c r="E18" s="91"/>
      <c r="F18" s="34">
        <v>969960.03</v>
      </c>
      <c r="G18" s="34">
        <v>2243021</v>
      </c>
      <c r="H18" s="34">
        <v>2345307</v>
      </c>
      <c r="I18" s="34">
        <v>1221563.31</v>
      </c>
      <c r="J18" s="36">
        <v>125.93955134419301</v>
      </c>
      <c r="K18" s="36">
        <v>52.085433165039809</v>
      </c>
    </row>
    <row r="19" spans="1:42" x14ac:dyDescent="0.25">
      <c r="A19" s="109" t="s">
        <v>24</v>
      </c>
      <c r="B19" s="110"/>
      <c r="C19" s="110"/>
      <c r="D19" s="110"/>
      <c r="E19" s="110"/>
      <c r="F19" s="34">
        <v>1185.73</v>
      </c>
      <c r="G19" s="34">
        <v>182263</v>
      </c>
      <c r="H19" s="34">
        <v>181509</v>
      </c>
      <c r="I19" s="34">
        <v>13728.23</v>
      </c>
      <c r="J19" s="36">
        <v>1157.7871859529571</v>
      </c>
      <c r="K19" s="36">
        <v>7.5633880413643402</v>
      </c>
    </row>
    <row r="20" spans="1:42" x14ac:dyDescent="0.25">
      <c r="A20" s="98" t="s">
        <v>31</v>
      </c>
      <c r="B20" s="99"/>
      <c r="C20" s="99"/>
      <c r="D20" s="99"/>
      <c r="E20" s="99"/>
      <c r="F20" s="41">
        <f>F14-F17</f>
        <v>-26229.689999999944</v>
      </c>
      <c r="G20" s="41">
        <f>G14-G17</f>
        <v>0</v>
      </c>
      <c r="H20" s="41">
        <f>H14-H17</f>
        <v>-9847.1800000001676</v>
      </c>
      <c r="I20" s="41">
        <f>I14-I17</f>
        <v>3489.6999999999534</v>
      </c>
      <c r="J20" s="42">
        <f t="shared" si="1"/>
        <v>-13.30438903395336</v>
      </c>
      <c r="K20" s="42">
        <v>0</v>
      </c>
    </row>
    <row r="21" spans="1:42" ht="18" x14ac:dyDescent="0.25">
      <c r="A21" s="23"/>
      <c r="B21" s="30"/>
      <c r="C21" s="30"/>
      <c r="D21" s="30"/>
      <c r="E21" s="30"/>
      <c r="F21" s="30"/>
      <c r="G21" s="30"/>
      <c r="H21" s="31"/>
      <c r="I21" s="31"/>
      <c r="J21" s="31"/>
      <c r="K21" s="31"/>
    </row>
    <row r="22" spans="1:42" ht="18" customHeight="1" x14ac:dyDescent="0.25">
      <c r="A22" s="106" t="s">
        <v>32</v>
      </c>
      <c r="B22" s="106"/>
      <c r="C22" s="106"/>
      <c r="D22" s="106"/>
      <c r="E22" s="106"/>
      <c r="F22" s="30"/>
      <c r="G22" s="30"/>
      <c r="H22" s="31"/>
      <c r="I22" s="31"/>
      <c r="J22" s="31"/>
      <c r="K22" s="31"/>
    </row>
    <row r="23" spans="1:42" ht="38.25" x14ac:dyDescent="0.25">
      <c r="A23" s="92" t="s">
        <v>2</v>
      </c>
      <c r="B23" s="93"/>
      <c r="C23" s="93"/>
      <c r="D23" s="93"/>
      <c r="E23" s="94"/>
      <c r="F23" s="10" t="s">
        <v>149</v>
      </c>
      <c r="G23" s="1" t="s">
        <v>142</v>
      </c>
      <c r="H23" s="1" t="s">
        <v>143</v>
      </c>
      <c r="I23" s="10" t="s">
        <v>150</v>
      </c>
      <c r="J23" s="1" t="s">
        <v>145</v>
      </c>
      <c r="K23" s="1" t="s">
        <v>21</v>
      </c>
    </row>
    <row r="24" spans="1:42" s="13" customFormat="1" x14ac:dyDescent="0.25">
      <c r="A24" s="95">
        <v>1</v>
      </c>
      <c r="B24" s="95"/>
      <c r="C24" s="95"/>
      <c r="D24" s="95"/>
      <c r="E24" s="96"/>
      <c r="F24" s="12">
        <v>2</v>
      </c>
      <c r="G24" s="11">
        <v>3</v>
      </c>
      <c r="H24" s="11">
        <v>4</v>
      </c>
      <c r="I24" s="11">
        <v>5</v>
      </c>
      <c r="J24" s="11" t="s">
        <v>11</v>
      </c>
      <c r="K24" s="11" t="s">
        <v>146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ht="15.75" customHeight="1" x14ac:dyDescent="0.25">
      <c r="A25" s="90" t="s">
        <v>25</v>
      </c>
      <c r="B25" s="104"/>
      <c r="C25" s="104"/>
      <c r="D25" s="104"/>
      <c r="E25" s="105"/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</row>
    <row r="26" spans="1:42" x14ac:dyDescent="0.25">
      <c r="A26" s="90" t="s">
        <v>26</v>
      </c>
      <c r="B26" s="91"/>
      <c r="C26" s="91"/>
      <c r="D26" s="91"/>
      <c r="E26" s="91"/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</row>
    <row r="27" spans="1:42" s="18" customFormat="1" ht="15" customHeight="1" x14ac:dyDescent="0.25">
      <c r="A27" s="101" t="s">
        <v>28</v>
      </c>
      <c r="B27" s="102"/>
      <c r="C27" s="102"/>
      <c r="D27" s="102"/>
      <c r="E27" s="103"/>
      <c r="F27" s="35">
        <f>F25-F26</f>
        <v>0</v>
      </c>
      <c r="G27" s="35">
        <f t="shared" ref="G27:K27" si="3">G25-G26</f>
        <v>0</v>
      </c>
      <c r="H27" s="35">
        <f t="shared" si="3"/>
        <v>0</v>
      </c>
      <c r="I27" s="35">
        <f t="shared" si="3"/>
        <v>0</v>
      </c>
      <c r="J27" s="35">
        <f t="shared" si="3"/>
        <v>0</v>
      </c>
      <c r="K27" s="35">
        <f t="shared" si="3"/>
        <v>0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x14ac:dyDescent="0.25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</row>
    <row r="29" spans="1:42" x14ac:dyDescent="0.25">
      <c r="A29" s="16" t="s">
        <v>167</v>
      </c>
    </row>
    <row r="30" spans="1:42" ht="33.75" customHeight="1" x14ac:dyDescent="0.25">
      <c r="A30" s="92" t="s">
        <v>2</v>
      </c>
      <c r="B30" s="93"/>
      <c r="C30" s="93"/>
      <c r="D30" s="93"/>
      <c r="E30" s="94"/>
      <c r="F30" s="10" t="s">
        <v>149</v>
      </c>
      <c r="G30" s="1" t="s">
        <v>142</v>
      </c>
      <c r="H30" s="1" t="s">
        <v>143</v>
      </c>
      <c r="I30" s="10" t="s">
        <v>150</v>
      </c>
      <c r="J30" s="1" t="s">
        <v>145</v>
      </c>
      <c r="K30" s="1" t="s">
        <v>21</v>
      </c>
    </row>
    <row r="31" spans="1:42" x14ac:dyDescent="0.25">
      <c r="A31" s="95">
        <v>1</v>
      </c>
      <c r="B31" s="95"/>
      <c r="C31" s="95"/>
      <c r="D31" s="95"/>
      <c r="E31" s="96"/>
      <c r="F31" s="12">
        <v>2</v>
      </c>
      <c r="G31" s="11">
        <v>3</v>
      </c>
      <c r="H31" s="11">
        <v>4</v>
      </c>
      <c r="I31" s="11">
        <v>5</v>
      </c>
      <c r="J31" s="11" t="s">
        <v>11</v>
      </c>
      <c r="K31" s="11" t="s">
        <v>146</v>
      </c>
    </row>
    <row r="32" spans="1:42" x14ac:dyDescent="0.25">
      <c r="A32" s="90" t="s">
        <v>168</v>
      </c>
      <c r="B32" s="91"/>
      <c r="C32" s="91"/>
      <c r="D32" s="91"/>
      <c r="E32" s="91"/>
      <c r="F32" s="89">
        <v>26229.69</v>
      </c>
      <c r="G32" s="34">
        <v>0</v>
      </c>
      <c r="H32" s="34">
        <v>9847.18</v>
      </c>
      <c r="I32" s="89">
        <v>9940.75</v>
      </c>
      <c r="J32" s="34">
        <v>0.37</v>
      </c>
      <c r="K32" s="34">
        <v>100</v>
      </c>
    </row>
    <row r="33" spans="1:11" x14ac:dyDescent="0.25">
      <c r="A33" s="90" t="s">
        <v>169</v>
      </c>
      <c r="B33" s="91"/>
      <c r="C33" s="91"/>
      <c r="D33" s="91"/>
      <c r="E33" s="91"/>
      <c r="F33" s="35">
        <f>F14+F25+F32</f>
        <v>971145.76</v>
      </c>
      <c r="G33" s="35">
        <f t="shared" ref="G33:I33" si="4">G14+G25+G32</f>
        <v>2425284</v>
      </c>
      <c r="H33" s="35">
        <f t="shared" si="4"/>
        <v>2526816</v>
      </c>
      <c r="I33" s="35">
        <f t="shared" si="4"/>
        <v>1248721.99</v>
      </c>
      <c r="J33" s="35">
        <v>131.1</v>
      </c>
      <c r="K33" s="35">
        <v>49.22</v>
      </c>
    </row>
    <row r="34" spans="1:11" x14ac:dyDescent="0.25">
      <c r="A34" s="90" t="s">
        <v>170</v>
      </c>
      <c r="B34" s="91"/>
      <c r="C34" s="91"/>
      <c r="D34" s="91"/>
      <c r="E34" s="91"/>
      <c r="F34" s="35">
        <f>F17+F26</f>
        <v>971145.76</v>
      </c>
      <c r="G34" s="35">
        <f t="shared" ref="G34:I34" si="5">G17+G26</f>
        <v>2425284</v>
      </c>
      <c r="H34" s="35">
        <f t="shared" si="5"/>
        <v>2526816</v>
      </c>
      <c r="I34" s="35">
        <f t="shared" si="5"/>
        <v>1235291.54</v>
      </c>
      <c r="J34" s="35">
        <v>131.1</v>
      </c>
      <c r="K34" s="35">
        <v>49.22</v>
      </c>
    </row>
  </sheetData>
  <mergeCells count="25">
    <mergeCell ref="A6:K6"/>
    <mergeCell ref="A7:K7"/>
    <mergeCell ref="A9:K9"/>
    <mergeCell ref="A18:E18"/>
    <mergeCell ref="A19:E19"/>
    <mergeCell ref="A13:E13"/>
    <mergeCell ref="A14:E14"/>
    <mergeCell ref="A15:E15"/>
    <mergeCell ref="A11:E11"/>
    <mergeCell ref="A12:E12"/>
    <mergeCell ref="A16:E16"/>
    <mergeCell ref="A28:K28"/>
    <mergeCell ref="A20:E20"/>
    <mergeCell ref="A8:C8"/>
    <mergeCell ref="A23:E23"/>
    <mergeCell ref="A24:E24"/>
    <mergeCell ref="A26:E26"/>
    <mergeCell ref="A27:E27"/>
    <mergeCell ref="A25:E25"/>
    <mergeCell ref="A22:E22"/>
    <mergeCell ref="A32:E32"/>
    <mergeCell ref="A30:E30"/>
    <mergeCell ref="A31:E31"/>
    <mergeCell ref="A33:E33"/>
    <mergeCell ref="A34:E34"/>
  </mergeCells>
  <pageMargins left="0.23622047244094491" right="0.23622047244094491" top="0.39370078740157483" bottom="0.39370078740157483" header="0.23622047244094491" footer="0.23622047244094491"/>
  <pageSetup paperSize="9" scale="69" fitToHeight="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2"/>
  <sheetViews>
    <sheetView tabSelected="1" view="pageBreakPreview" topLeftCell="A58" zoomScale="85" zoomScaleNormal="100" zoomScaleSheetLayoutView="85" workbookViewId="0">
      <selection activeCell="E28" sqref="E28"/>
    </sheetView>
  </sheetViews>
  <sheetFormatPr defaultRowHeight="15" x14ac:dyDescent="0.25"/>
  <cols>
    <col min="1" max="1" width="66.7109375" style="49" customWidth="1"/>
    <col min="2" max="5" width="16.140625" style="59" customWidth="1"/>
    <col min="6" max="7" width="11.28515625" style="59" customWidth="1"/>
  </cols>
  <sheetData>
    <row r="1" spans="1:7" ht="18" customHeight="1" x14ac:dyDescent="0.25">
      <c r="A1" s="48"/>
      <c r="B1" s="57"/>
      <c r="C1" s="57"/>
      <c r="D1" s="57"/>
      <c r="E1" s="57"/>
      <c r="F1" s="57"/>
    </row>
    <row r="2" spans="1:7" ht="15.75" customHeight="1" x14ac:dyDescent="0.25">
      <c r="A2" s="113" t="s">
        <v>7</v>
      </c>
      <c r="B2" s="113"/>
      <c r="C2" s="113"/>
      <c r="D2" s="113"/>
      <c r="E2" s="113"/>
      <c r="F2" s="113"/>
      <c r="G2" s="113"/>
    </row>
    <row r="3" spans="1:7" ht="18" x14ac:dyDescent="0.25">
      <c r="A3" s="48"/>
      <c r="B3" s="57"/>
      <c r="C3" s="57"/>
      <c r="D3" s="57"/>
      <c r="E3" s="58"/>
      <c r="F3" s="58"/>
    </row>
    <row r="4" spans="1:7" ht="18" customHeight="1" x14ac:dyDescent="0.25">
      <c r="A4" s="113" t="s">
        <v>33</v>
      </c>
      <c r="B4" s="113"/>
      <c r="C4" s="113"/>
      <c r="D4" s="113"/>
      <c r="E4" s="113"/>
      <c r="F4" s="113"/>
      <c r="G4" s="113"/>
    </row>
    <row r="5" spans="1:7" ht="18" x14ac:dyDescent="0.25">
      <c r="A5" s="48"/>
      <c r="B5" s="57"/>
      <c r="C5" s="57"/>
      <c r="D5" s="57"/>
      <c r="E5" s="58"/>
      <c r="F5" s="58"/>
    </row>
    <row r="6" spans="1:7" ht="15.75" customHeight="1" x14ac:dyDescent="0.25">
      <c r="A6" s="113" t="s">
        <v>10</v>
      </c>
      <c r="B6" s="113"/>
      <c r="C6" s="113"/>
      <c r="D6" s="113"/>
      <c r="E6" s="113"/>
      <c r="F6" s="113"/>
      <c r="G6" s="113"/>
    </row>
    <row r="7" spans="1:7" ht="18" x14ac:dyDescent="0.25">
      <c r="A7" s="48"/>
      <c r="B7" s="57"/>
      <c r="C7" s="57"/>
      <c r="D7" s="57"/>
      <c r="E7" s="58"/>
      <c r="F7" s="58"/>
    </row>
    <row r="8" spans="1:7" s="60" customFormat="1" ht="38.25" x14ac:dyDescent="0.25">
      <c r="A8" s="32" t="s">
        <v>2</v>
      </c>
      <c r="B8" s="19" t="s">
        <v>147</v>
      </c>
      <c r="C8" s="19" t="s">
        <v>142</v>
      </c>
      <c r="D8" s="19" t="s">
        <v>143</v>
      </c>
      <c r="E8" s="19" t="s">
        <v>148</v>
      </c>
      <c r="F8" s="19" t="s">
        <v>145</v>
      </c>
      <c r="G8" s="19" t="s">
        <v>21</v>
      </c>
    </row>
    <row r="9" spans="1:7" s="60" customFormat="1" ht="16.5" customHeight="1" x14ac:dyDescent="0.25">
      <c r="A9" s="32">
        <v>1</v>
      </c>
      <c r="B9" s="19">
        <v>2</v>
      </c>
      <c r="C9" s="19">
        <v>3</v>
      </c>
      <c r="D9" s="19">
        <v>4</v>
      </c>
      <c r="E9" s="19">
        <v>5</v>
      </c>
      <c r="F9" s="19" t="s">
        <v>11</v>
      </c>
      <c r="G9" s="19" t="s">
        <v>146</v>
      </c>
    </row>
    <row r="10" spans="1:7" x14ac:dyDescent="0.25">
      <c r="A10" s="4" t="s">
        <v>12</v>
      </c>
      <c r="B10" s="63">
        <v>944916.07</v>
      </c>
      <c r="C10" s="63">
        <v>2425284</v>
      </c>
      <c r="D10" s="63">
        <v>2526816</v>
      </c>
      <c r="E10" s="63">
        <v>1238781.24</v>
      </c>
      <c r="F10" s="67">
        <v>131.1</v>
      </c>
      <c r="G10" s="67">
        <v>49.22</v>
      </c>
    </row>
    <row r="11" spans="1:7" x14ac:dyDescent="0.25">
      <c r="A11" s="4" t="s">
        <v>36</v>
      </c>
      <c r="B11" s="44">
        <v>944812.53</v>
      </c>
      <c r="C11" s="44">
        <v>2424886</v>
      </c>
      <c r="D11" s="44">
        <v>2516649.8199999998</v>
      </c>
      <c r="E11" s="44">
        <v>1238723.08</v>
      </c>
      <c r="F11" s="44">
        <f t="shared" ref="F11:F31" si="0">IFERROR(E11/B11*100,0)</f>
        <v>131.10781670094914</v>
      </c>
      <c r="G11" s="44">
        <f t="shared" ref="G11:G31" si="1">IFERROR(E11/D11*100,0)</f>
        <v>49.221114123855344</v>
      </c>
    </row>
    <row r="12" spans="1:7" x14ac:dyDescent="0.25">
      <c r="A12" s="4" t="s">
        <v>37</v>
      </c>
      <c r="B12" s="44">
        <v>804163.94</v>
      </c>
      <c r="C12" s="44">
        <v>1975048</v>
      </c>
      <c r="D12" s="44">
        <v>2069134.98</v>
      </c>
      <c r="E12" s="44">
        <v>1046053.8</v>
      </c>
      <c r="F12" s="44">
        <f t="shared" si="0"/>
        <v>130.07967007324405</v>
      </c>
      <c r="G12" s="44">
        <f t="shared" si="1"/>
        <v>50.555126181279874</v>
      </c>
    </row>
    <row r="13" spans="1:7" x14ac:dyDescent="0.25">
      <c r="A13" s="4" t="s">
        <v>152</v>
      </c>
      <c r="B13" s="44"/>
      <c r="C13" s="44">
        <v>17809</v>
      </c>
      <c r="D13" s="44">
        <v>17809</v>
      </c>
      <c r="E13" s="44"/>
      <c r="F13" s="44">
        <f t="shared" si="0"/>
        <v>0</v>
      </c>
      <c r="G13" s="44">
        <f t="shared" si="1"/>
        <v>0</v>
      </c>
    </row>
    <row r="14" spans="1:7" s="16" customFormat="1" ht="25.5" x14ac:dyDescent="0.25">
      <c r="A14" s="4" t="s">
        <v>38</v>
      </c>
      <c r="B14" s="44">
        <v>804163.94</v>
      </c>
      <c r="C14" s="44">
        <v>1957239</v>
      </c>
      <c r="D14" s="44">
        <v>2051325.98</v>
      </c>
      <c r="E14" s="44">
        <v>1046053.8</v>
      </c>
      <c r="F14" s="44">
        <f t="shared" si="0"/>
        <v>130.07967007324405</v>
      </c>
      <c r="G14" s="44">
        <f t="shared" si="1"/>
        <v>50.994030700084046</v>
      </c>
    </row>
    <row r="15" spans="1:7" s="78" customFormat="1" ht="25.5" x14ac:dyDescent="0.25">
      <c r="A15" s="6" t="s">
        <v>39</v>
      </c>
      <c r="B15" s="69">
        <v>804163.94</v>
      </c>
      <c r="C15" s="69"/>
      <c r="D15" s="69"/>
      <c r="E15" s="69">
        <v>1046053.8</v>
      </c>
      <c r="F15" s="69">
        <f t="shared" si="0"/>
        <v>130.07967007324405</v>
      </c>
      <c r="G15" s="69">
        <f t="shared" si="1"/>
        <v>0</v>
      </c>
    </row>
    <row r="16" spans="1:7" ht="25.5" x14ac:dyDescent="0.25">
      <c r="A16" s="4" t="s">
        <v>40</v>
      </c>
      <c r="B16" s="44">
        <v>23945.93</v>
      </c>
      <c r="C16" s="44">
        <v>62176</v>
      </c>
      <c r="D16" s="44">
        <v>55209.84</v>
      </c>
      <c r="E16" s="44">
        <v>24570.01</v>
      </c>
      <c r="F16" s="44">
        <f t="shared" si="0"/>
        <v>102.60620489577978</v>
      </c>
      <c r="G16" s="44">
        <f t="shared" si="1"/>
        <v>44.502954545783865</v>
      </c>
    </row>
    <row r="17" spans="1:9" x14ac:dyDescent="0.25">
      <c r="A17" s="4" t="s">
        <v>41</v>
      </c>
      <c r="B17" s="44">
        <v>23945.93</v>
      </c>
      <c r="C17" s="44">
        <v>62176</v>
      </c>
      <c r="D17" s="44">
        <v>55209.84</v>
      </c>
      <c r="E17" s="44">
        <v>24570.01</v>
      </c>
      <c r="F17" s="44">
        <f t="shared" si="0"/>
        <v>102.60620489577978</v>
      </c>
      <c r="G17" s="44">
        <f t="shared" si="1"/>
        <v>44.502954545783865</v>
      </c>
    </row>
    <row r="18" spans="1:9" s="78" customFormat="1" x14ac:dyDescent="0.25">
      <c r="A18" s="6" t="s">
        <v>42</v>
      </c>
      <c r="B18" s="69">
        <v>23945.93</v>
      </c>
      <c r="C18" s="69"/>
      <c r="D18" s="69"/>
      <c r="E18" s="69">
        <v>24570.01</v>
      </c>
      <c r="F18" s="69">
        <f t="shared" si="0"/>
        <v>102.60620489577978</v>
      </c>
      <c r="G18" s="69">
        <f t="shared" si="1"/>
        <v>0</v>
      </c>
    </row>
    <row r="19" spans="1:9" s="16" customFormat="1" ht="25.5" x14ac:dyDescent="0.25">
      <c r="A19" s="4" t="s">
        <v>43</v>
      </c>
      <c r="B19" s="44">
        <v>541.5</v>
      </c>
      <c r="C19" s="44">
        <v>8361</v>
      </c>
      <c r="D19" s="44">
        <v>6083</v>
      </c>
      <c r="E19" s="44">
        <v>1141.5</v>
      </c>
      <c r="F19" s="44">
        <f t="shared" si="0"/>
        <v>210.803324099723</v>
      </c>
      <c r="G19" s="44">
        <f t="shared" si="1"/>
        <v>18.765411803386485</v>
      </c>
    </row>
    <row r="20" spans="1:9" x14ac:dyDescent="0.25">
      <c r="A20" s="4" t="s">
        <v>44</v>
      </c>
      <c r="B20" s="44">
        <v>541.5</v>
      </c>
      <c r="C20" s="44">
        <v>1725</v>
      </c>
      <c r="D20" s="44">
        <v>1083</v>
      </c>
      <c r="E20" s="44">
        <v>541.5</v>
      </c>
      <c r="F20" s="44">
        <f t="shared" si="0"/>
        <v>100</v>
      </c>
      <c r="G20" s="44">
        <f t="shared" si="1"/>
        <v>50</v>
      </c>
    </row>
    <row r="21" spans="1:9" s="78" customFormat="1" x14ac:dyDescent="0.25">
      <c r="A21" s="6" t="s">
        <v>45</v>
      </c>
      <c r="B21" s="69">
        <v>541.5</v>
      </c>
      <c r="C21" s="69"/>
      <c r="D21" s="69"/>
      <c r="E21" s="69">
        <v>541.5</v>
      </c>
      <c r="F21" s="69">
        <f t="shared" si="0"/>
        <v>100</v>
      </c>
      <c r="G21" s="69">
        <f t="shared" si="1"/>
        <v>0</v>
      </c>
    </row>
    <row r="22" spans="1:9" s="16" customFormat="1" ht="25.5" x14ac:dyDescent="0.25">
      <c r="A22" s="4" t="s">
        <v>46</v>
      </c>
      <c r="B22" s="44"/>
      <c r="C22" s="44">
        <v>6636</v>
      </c>
      <c r="D22" s="44">
        <v>5000</v>
      </c>
      <c r="E22" s="44">
        <v>600</v>
      </c>
      <c r="F22" s="44">
        <f t="shared" si="0"/>
        <v>0</v>
      </c>
      <c r="G22" s="44">
        <f t="shared" si="1"/>
        <v>12</v>
      </c>
    </row>
    <row r="23" spans="1:9" s="78" customFormat="1" ht="24.75" customHeight="1" x14ac:dyDescent="0.25">
      <c r="A23" s="6" t="s">
        <v>153</v>
      </c>
      <c r="B23" s="69"/>
      <c r="C23" s="69"/>
      <c r="D23" s="69"/>
      <c r="E23" s="69">
        <v>600</v>
      </c>
      <c r="F23" s="69">
        <f t="shared" si="0"/>
        <v>0</v>
      </c>
      <c r="G23" s="69">
        <f t="shared" si="1"/>
        <v>0</v>
      </c>
    </row>
    <row r="24" spans="1:9" ht="25.5" x14ac:dyDescent="0.25">
      <c r="A24" s="4" t="s">
        <v>47</v>
      </c>
      <c r="B24" s="44">
        <v>116161.16</v>
      </c>
      <c r="C24" s="44">
        <v>379301</v>
      </c>
      <c r="D24" s="44">
        <v>386222</v>
      </c>
      <c r="E24" s="44">
        <v>166957.76999999999</v>
      </c>
      <c r="F24" s="44">
        <f t="shared" si="0"/>
        <v>143.72942728877706</v>
      </c>
      <c r="G24" s="44">
        <f t="shared" si="1"/>
        <v>43.228446333973721</v>
      </c>
    </row>
    <row r="25" spans="1:9" s="16" customFormat="1" ht="25.5" x14ac:dyDescent="0.25">
      <c r="A25" s="39" t="s">
        <v>48</v>
      </c>
      <c r="B25" s="70">
        <v>116161.16</v>
      </c>
      <c r="C25" s="70">
        <v>379301</v>
      </c>
      <c r="D25" s="70">
        <v>386222</v>
      </c>
      <c r="E25" s="70">
        <v>166957.76999999999</v>
      </c>
      <c r="F25" s="70">
        <f t="shared" si="0"/>
        <v>143.72942728877706</v>
      </c>
      <c r="G25" s="70">
        <f t="shared" si="1"/>
        <v>43.228446333973721</v>
      </c>
    </row>
    <row r="26" spans="1:9" x14ac:dyDescent="0.25">
      <c r="A26" s="14" t="s">
        <v>49</v>
      </c>
      <c r="B26" s="71">
        <v>116161.16</v>
      </c>
      <c r="C26" s="71"/>
      <c r="D26" s="71"/>
      <c r="E26" s="71">
        <v>154185.31</v>
      </c>
      <c r="F26" s="71">
        <f t="shared" si="0"/>
        <v>132.73396202310653</v>
      </c>
      <c r="G26" s="71">
        <f t="shared" si="1"/>
        <v>0</v>
      </c>
    </row>
    <row r="27" spans="1:9" s="78" customFormat="1" ht="25.5" x14ac:dyDescent="0.25">
      <c r="A27" s="14" t="s">
        <v>154</v>
      </c>
      <c r="B27" s="71"/>
      <c r="C27" s="71"/>
      <c r="D27" s="71"/>
      <c r="E27" s="71">
        <v>12772.46</v>
      </c>
      <c r="F27" s="71">
        <f t="shared" si="0"/>
        <v>0</v>
      </c>
      <c r="G27" s="71">
        <f t="shared" si="1"/>
        <v>0</v>
      </c>
    </row>
    <row r="28" spans="1:9" s="16" customFormat="1" x14ac:dyDescent="0.25">
      <c r="A28" s="39" t="s">
        <v>50</v>
      </c>
      <c r="B28" s="70">
        <v>103.54</v>
      </c>
      <c r="C28" s="70">
        <v>398</v>
      </c>
      <c r="D28" s="70">
        <v>319</v>
      </c>
      <c r="E28" s="70">
        <v>58.16</v>
      </c>
      <c r="F28" s="70">
        <f t="shared" si="0"/>
        <v>56.171527911918098</v>
      </c>
      <c r="G28" s="70">
        <f t="shared" si="1"/>
        <v>18.231974921630094</v>
      </c>
    </row>
    <row r="29" spans="1:9" s="16" customFormat="1" x14ac:dyDescent="0.25">
      <c r="A29" s="39" t="s">
        <v>51</v>
      </c>
      <c r="B29" s="70">
        <v>103.54</v>
      </c>
      <c r="C29" s="70">
        <v>398</v>
      </c>
      <c r="D29" s="70">
        <v>319</v>
      </c>
      <c r="E29" s="70">
        <v>58.16</v>
      </c>
      <c r="F29" s="70">
        <f t="shared" si="0"/>
        <v>56.171527911918098</v>
      </c>
      <c r="G29" s="70">
        <f t="shared" si="1"/>
        <v>18.231974921630094</v>
      </c>
    </row>
    <row r="30" spans="1:9" s="16" customFormat="1" x14ac:dyDescent="0.25">
      <c r="A30" s="76" t="s">
        <v>155</v>
      </c>
      <c r="B30" s="70">
        <v>103.54</v>
      </c>
      <c r="C30" s="70">
        <v>398</v>
      </c>
      <c r="D30" s="70">
        <v>319</v>
      </c>
      <c r="E30" s="70">
        <v>58.16</v>
      </c>
      <c r="F30" s="70">
        <f t="shared" si="0"/>
        <v>56.171527911918098</v>
      </c>
      <c r="G30" s="70">
        <f t="shared" si="1"/>
        <v>18.231974921630094</v>
      </c>
    </row>
    <row r="31" spans="1:9" s="78" customFormat="1" x14ac:dyDescent="0.25">
      <c r="A31" s="77" t="s">
        <v>156</v>
      </c>
      <c r="B31" s="71">
        <v>103.54</v>
      </c>
      <c r="C31" s="71"/>
      <c r="D31" s="71"/>
      <c r="E31" s="71">
        <v>58.16</v>
      </c>
      <c r="F31" s="71">
        <f t="shared" si="0"/>
        <v>56.171527911918098</v>
      </c>
      <c r="G31" s="71">
        <f t="shared" si="1"/>
        <v>0</v>
      </c>
    </row>
    <row r="32" spans="1:9" s="16" customFormat="1" x14ac:dyDescent="0.25">
      <c r="A32" s="76" t="s">
        <v>164</v>
      </c>
      <c r="B32" s="70">
        <v>0</v>
      </c>
      <c r="C32" s="70">
        <v>0</v>
      </c>
      <c r="D32" s="70">
        <v>9847.18</v>
      </c>
      <c r="E32" s="70">
        <v>-9940.75</v>
      </c>
      <c r="F32" s="71">
        <f t="shared" ref="F32:F34" si="2">IFERROR(E32/B32*100,0)</f>
        <v>0</v>
      </c>
      <c r="G32" s="71">
        <f t="shared" ref="G32:G34" si="3">IFERROR(E32/D32*100,0)</f>
        <v>-100.9502212816258</v>
      </c>
      <c r="I32" s="16">
        <v>9940.75</v>
      </c>
    </row>
    <row r="33" spans="1:7" s="16" customFormat="1" x14ac:dyDescent="0.25">
      <c r="A33" s="76" t="s">
        <v>165</v>
      </c>
      <c r="B33" s="70">
        <v>0</v>
      </c>
      <c r="C33" s="70">
        <v>0</v>
      </c>
      <c r="D33" s="70">
        <v>9847.18</v>
      </c>
      <c r="E33" s="70">
        <v>-9940.75</v>
      </c>
      <c r="F33" s="71">
        <f t="shared" si="2"/>
        <v>0</v>
      </c>
      <c r="G33" s="71">
        <f t="shared" si="3"/>
        <v>-100.9502212816258</v>
      </c>
    </row>
    <row r="34" spans="1:7" s="78" customFormat="1" x14ac:dyDescent="0.25">
      <c r="A34" s="77" t="s">
        <v>166</v>
      </c>
      <c r="B34" s="71">
        <v>0</v>
      </c>
      <c r="C34" s="71">
        <v>0</v>
      </c>
      <c r="D34" s="71">
        <v>9847.18</v>
      </c>
      <c r="E34" s="71">
        <v>-9940.75</v>
      </c>
      <c r="F34" s="71">
        <f t="shared" si="2"/>
        <v>0</v>
      </c>
      <c r="G34" s="71">
        <f t="shared" si="3"/>
        <v>-100.9502212816258</v>
      </c>
    </row>
    <row r="35" spans="1:7" s="60" customFormat="1" ht="38.25" x14ac:dyDescent="0.25">
      <c r="A35" s="32" t="s">
        <v>2</v>
      </c>
      <c r="B35" s="19" t="s">
        <v>141</v>
      </c>
      <c r="C35" s="19" t="s">
        <v>142</v>
      </c>
      <c r="D35" s="19" t="s">
        <v>143</v>
      </c>
      <c r="E35" s="19" t="s">
        <v>144</v>
      </c>
      <c r="F35" s="19" t="s">
        <v>145</v>
      </c>
      <c r="G35" s="19" t="s">
        <v>21</v>
      </c>
    </row>
    <row r="36" spans="1:7" s="60" customFormat="1" ht="12.75" customHeight="1" x14ac:dyDescent="0.25">
      <c r="A36" s="32">
        <v>1</v>
      </c>
      <c r="B36" s="19">
        <v>2</v>
      </c>
      <c r="C36" s="19">
        <v>3</v>
      </c>
      <c r="D36" s="19">
        <v>4</v>
      </c>
      <c r="E36" s="19">
        <v>5</v>
      </c>
      <c r="F36" s="19" t="s">
        <v>11</v>
      </c>
      <c r="G36" s="19" t="s">
        <v>146</v>
      </c>
    </row>
    <row r="37" spans="1:7" x14ac:dyDescent="0.25">
      <c r="A37" s="4" t="s">
        <v>3</v>
      </c>
      <c r="B37" s="63">
        <v>971145.76</v>
      </c>
      <c r="C37" s="63">
        <v>2425284</v>
      </c>
      <c r="D37" s="63">
        <v>2526816</v>
      </c>
      <c r="E37" s="67">
        <v>1235291.54</v>
      </c>
      <c r="F37" s="67">
        <f t="shared" ref="F37" si="4">IFERROR(E37/B37*100,0)</f>
        <v>127.19939589706905</v>
      </c>
      <c r="G37" s="67">
        <f t="shared" ref="G37" si="5">IFERROR(E37/D37*100,0)</f>
        <v>48.887277110798735</v>
      </c>
    </row>
    <row r="38" spans="1:7" s="16" customFormat="1" x14ac:dyDescent="0.25">
      <c r="A38" s="4" t="s">
        <v>52</v>
      </c>
      <c r="B38" s="63">
        <v>969960.03</v>
      </c>
      <c r="C38" s="63">
        <v>2243021</v>
      </c>
      <c r="D38" s="63">
        <v>2345307</v>
      </c>
      <c r="E38" s="67">
        <v>1221563.31</v>
      </c>
      <c r="F38" s="67">
        <f t="shared" ref="F38:F101" si="6">IFERROR(E38/B38*100,0)</f>
        <v>125.93955134419301</v>
      </c>
      <c r="G38" s="67">
        <f t="shared" ref="G38:G101" si="7">IFERROR(E38/D38*100,0)</f>
        <v>52.085433165039809</v>
      </c>
    </row>
    <row r="39" spans="1:7" s="16" customFormat="1" x14ac:dyDescent="0.25">
      <c r="A39" s="4" t="s">
        <v>53</v>
      </c>
      <c r="B39" s="63">
        <v>752611.42</v>
      </c>
      <c r="C39" s="63">
        <v>1748328</v>
      </c>
      <c r="D39" s="63">
        <v>1858721</v>
      </c>
      <c r="E39" s="67">
        <v>972590.21</v>
      </c>
      <c r="F39" s="67">
        <f t="shared" si="6"/>
        <v>129.22873399927946</v>
      </c>
      <c r="G39" s="67">
        <f t="shared" si="7"/>
        <v>52.325777241447213</v>
      </c>
    </row>
    <row r="40" spans="1:7" s="16" customFormat="1" x14ac:dyDescent="0.25">
      <c r="A40" s="39" t="s">
        <v>54</v>
      </c>
      <c r="B40" s="63">
        <v>623384.31000000006</v>
      </c>
      <c r="C40" s="63">
        <v>1426633</v>
      </c>
      <c r="D40" s="63">
        <v>1513033</v>
      </c>
      <c r="E40" s="67">
        <v>807223.92</v>
      </c>
      <c r="F40" s="67">
        <f t="shared" si="6"/>
        <v>129.49057380029342</v>
      </c>
      <c r="G40" s="67">
        <f t="shared" si="7"/>
        <v>53.351375680503999</v>
      </c>
    </row>
    <row r="41" spans="1:7" x14ac:dyDescent="0.25">
      <c r="A41" s="14" t="s">
        <v>55</v>
      </c>
      <c r="B41" s="65">
        <v>623384.31000000006</v>
      </c>
      <c r="C41" s="65"/>
      <c r="D41" s="65"/>
      <c r="E41" s="68">
        <v>807223.92</v>
      </c>
      <c r="F41" s="68">
        <f t="shared" si="6"/>
        <v>129.49057380029342</v>
      </c>
      <c r="G41" s="68">
        <f t="shared" si="7"/>
        <v>0</v>
      </c>
    </row>
    <row r="42" spans="1:7" s="16" customFormat="1" x14ac:dyDescent="0.25">
      <c r="A42" s="39" t="s">
        <v>56</v>
      </c>
      <c r="B42" s="63">
        <v>26188.95</v>
      </c>
      <c r="C42" s="63">
        <v>86380</v>
      </c>
      <c r="D42" s="63">
        <v>96000</v>
      </c>
      <c r="E42" s="67">
        <v>33281.08</v>
      </c>
      <c r="F42" s="67">
        <f t="shared" si="6"/>
        <v>127.08061987975844</v>
      </c>
      <c r="G42" s="67">
        <f t="shared" si="7"/>
        <v>34.667791666666673</v>
      </c>
    </row>
    <row r="43" spans="1:7" x14ac:dyDescent="0.25">
      <c r="A43" s="14" t="s">
        <v>57</v>
      </c>
      <c r="B43" s="65">
        <v>26188.95</v>
      </c>
      <c r="C43" s="65"/>
      <c r="D43" s="65"/>
      <c r="E43" s="68">
        <v>33281.08</v>
      </c>
      <c r="F43" s="68">
        <f t="shared" si="6"/>
        <v>127.08061987975844</v>
      </c>
      <c r="G43" s="68">
        <f t="shared" si="7"/>
        <v>0</v>
      </c>
    </row>
    <row r="44" spans="1:7" s="16" customFormat="1" x14ac:dyDescent="0.25">
      <c r="A44" s="39" t="s">
        <v>58</v>
      </c>
      <c r="B44" s="63">
        <v>103038.16</v>
      </c>
      <c r="C44" s="63">
        <v>235315</v>
      </c>
      <c r="D44" s="63">
        <v>249688</v>
      </c>
      <c r="E44" s="67">
        <v>132085.21</v>
      </c>
      <c r="F44" s="67">
        <f t="shared" si="6"/>
        <v>128.1905752198991</v>
      </c>
      <c r="G44" s="67">
        <f t="shared" si="7"/>
        <v>52.900103328954529</v>
      </c>
    </row>
    <row r="45" spans="1:7" x14ac:dyDescent="0.25">
      <c r="A45" s="14" t="s">
        <v>59</v>
      </c>
      <c r="B45" s="65">
        <v>103011.18</v>
      </c>
      <c r="C45" s="65"/>
      <c r="D45" s="65"/>
      <c r="E45" s="68">
        <v>132085.21</v>
      </c>
      <c r="F45" s="68">
        <f t="shared" si="6"/>
        <v>128.22415003885985</v>
      </c>
      <c r="G45" s="68">
        <f t="shared" si="7"/>
        <v>0</v>
      </c>
    </row>
    <row r="46" spans="1:7" s="16" customFormat="1" x14ac:dyDescent="0.25">
      <c r="A46" s="39" t="s">
        <v>157</v>
      </c>
      <c r="B46" s="63">
        <v>26.98</v>
      </c>
      <c r="C46" s="63"/>
      <c r="D46" s="63"/>
      <c r="E46" s="67"/>
      <c r="F46" s="67">
        <f t="shared" si="6"/>
        <v>0</v>
      </c>
      <c r="G46" s="67">
        <f t="shared" si="7"/>
        <v>0</v>
      </c>
    </row>
    <row r="47" spans="1:7" s="16" customFormat="1" x14ac:dyDescent="0.25">
      <c r="A47" s="4" t="s">
        <v>60</v>
      </c>
      <c r="B47" s="63">
        <v>215983.8</v>
      </c>
      <c r="C47" s="63">
        <v>460942</v>
      </c>
      <c r="D47" s="63">
        <v>456361</v>
      </c>
      <c r="E47" s="67">
        <v>247685.09</v>
      </c>
      <c r="F47" s="67">
        <f t="shared" si="6"/>
        <v>114.6776239699459</v>
      </c>
      <c r="G47" s="67">
        <f t="shared" si="7"/>
        <v>54.273938833511195</v>
      </c>
    </row>
    <row r="48" spans="1:7" s="16" customFormat="1" x14ac:dyDescent="0.25">
      <c r="A48" s="4" t="s">
        <v>61</v>
      </c>
      <c r="B48" s="63">
        <v>21667.65</v>
      </c>
      <c r="C48" s="63">
        <v>44680</v>
      </c>
      <c r="D48" s="64">
        <v>52260</v>
      </c>
      <c r="E48" s="67">
        <v>21307.46</v>
      </c>
      <c r="F48" s="67">
        <f t="shared" si="6"/>
        <v>98.337660060043419</v>
      </c>
      <c r="G48" s="67">
        <f t="shared" si="7"/>
        <v>40.772024492920011</v>
      </c>
    </row>
    <row r="49" spans="1:7" x14ac:dyDescent="0.25">
      <c r="A49" s="6" t="s">
        <v>62</v>
      </c>
      <c r="B49" s="65">
        <v>3692.36</v>
      </c>
      <c r="C49" s="65"/>
      <c r="D49" s="66"/>
      <c r="E49" s="68">
        <v>3858.16</v>
      </c>
      <c r="F49" s="68">
        <f t="shared" si="6"/>
        <v>104.49035305333175</v>
      </c>
      <c r="G49" s="68">
        <f t="shared" si="7"/>
        <v>0</v>
      </c>
    </row>
    <row r="50" spans="1:7" x14ac:dyDescent="0.25">
      <c r="A50" s="6" t="s">
        <v>63</v>
      </c>
      <c r="B50" s="65">
        <v>15610.7</v>
      </c>
      <c r="C50" s="65"/>
      <c r="D50" s="66"/>
      <c r="E50" s="68">
        <v>15841.19</v>
      </c>
      <c r="F50" s="68">
        <f t="shared" si="6"/>
        <v>101.47648728115972</v>
      </c>
      <c r="G50" s="68">
        <f t="shared" si="7"/>
        <v>0</v>
      </c>
    </row>
    <row r="51" spans="1:7" x14ac:dyDescent="0.25">
      <c r="A51" s="72" t="s">
        <v>64</v>
      </c>
      <c r="B51" s="68">
        <v>393.66</v>
      </c>
      <c r="C51" s="68"/>
      <c r="D51" s="68"/>
      <c r="E51" s="68">
        <v>201</v>
      </c>
      <c r="F51" s="68">
        <f t="shared" si="6"/>
        <v>51.059289742417313</v>
      </c>
      <c r="G51" s="68">
        <f t="shared" si="7"/>
        <v>0</v>
      </c>
    </row>
    <row r="52" spans="1:7" s="78" customFormat="1" x14ac:dyDescent="0.25">
      <c r="A52" s="79" t="s">
        <v>65</v>
      </c>
      <c r="B52" s="80">
        <v>1970.93</v>
      </c>
      <c r="C52" s="80"/>
      <c r="D52" s="80"/>
      <c r="E52" s="80">
        <v>1407.11</v>
      </c>
      <c r="F52" s="80">
        <f t="shared" si="6"/>
        <v>71.393200164389398</v>
      </c>
      <c r="G52" s="80">
        <f t="shared" si="7"/>
        <v>0</v>
      </c>
    </row>
    <row r="53" spans="1:7" s="16" customFormat="1" x14ac:dyDescent="0.25">
      <c r="A53" s="73" t="s">
        <v>66</v>
      </c>
      <c r="B53" s="67">
        <v>112778.82</v>
      </c>
      <c r="C53" s="67">
        <v>233093</v>
      </c>
      <c r="D53" s="67">
        <v>223772</v>
      </c>
      <c r="E53" s="67">
        <v>109660.07</v>
      </c>
      <c r="F53" s="67">
        <f t="shared" si="6"/>
        <v>97.234631467149597</v>
      </c>
      <c r="G53" s="67">
        <f t="shared" si="7"/>
        <v>49.00526875569777</v>
      </c>
    </row>
    <row r="54" spans="1:7" x14ac:dyDescent="0.25">
      <c r="A54" s="72" t="s">
        <v>67</v>
      </c>
      <c r="B54" s="68">
        <v>8765.61</v>
      </c>
      <c r="C54" s="68"/>
      <c r="D54" s="68"/>
      <c r="E54" s="68">
        <v>6008.82</v>
      </c>
      <c r="F54" s="68">
        <f t="shared" si="6"/>
        <v>68.54993548652061</v>
      </c>
      <c r="G54" s="68">
        <f t="shared" si="7"/>
        <v>0</v>
      </c>
    </row>
    <row r="55" spans="1:7" x14ac:dyDescent="0.25">
      <c r="A55" s="72" t="s">
        <v>68</v>
      </c>
      <c r="B55" s="68">
        <v>70698.03</v>
      </c>
      <c r="C55" s="68"/>
      <c r="D55" s="68"/>
      <c r="E55" s="68">
        <v>75356.66</v>
      </c>
      <c r="F55" s="68">
        <f t="shared" si="6"/>
        <v>106.58947639700853</v>
      </c>
      <c r="G55" s="68">
        <f t="shared" si="7"/>
        <v>0</v>
      </c>
    </row>
    <row r="56" spans="1:7" x14ac:dyDescent="0.25">
      <c r="A56" s="72" t="s">
        <v>69</v>
      </c>
      <c r="B56" s="68">
        <v>31052.68</v>
      </c>
      <c r="C56" s="68"/>
      <c r="D56" s="68"/>
      <c r="E56" s="68">
        <v>25047.16</v>
      </c>
      <c r="F56" s="68">
        <f t="shared" si="6"/>
        <v>80.660219987453573</v>
      </c>
      <c r="G56" s="68">
        <f t="shared" si="7"/>
        <v>0</v>
      </c>
    </row>
    <row r="57" spans="1:7" x14ac:dyDescent="0.25">
      <c r="A57" s="72" t="s">
        <v>70</v>
      </c>
      <c r="B57" s="68">
        <v>1186.3</v>
      </c>
      <c r="C57" s="68"/>
      <c r="D57" s="68"/>
      <c r="E57" s="68">
        <v>1338.34</v>
      </c>
      <c r="F57" s="68">
        <f t="shared" si="6"/>
        <v>112.81631964932986</v>
      </c>
      <c r="G57" s="68">
        <f t="shared" si="7"/>
        <v>0</v>
      </c>
    </row>
    <row r="58" spans="1:7" x14ac:dyDescent="0.25">
      <c r="A58" s="72" t="s">
        <v>71</v>
      </c>
      <c r="B58" s="68">
        <v>1076.2</v>
      </c>
      <c r="C58" s="68"/>
      <c r="D58" s="68"/>
      <c r="E58" s="68">
        <v>1086.23</v>
      </c>
      <c r="F58" s="68">
        <f t="shared" si="6"/>
        <v>100.93198290280615</v>
      </c>
      <c r="G58" s="68">
        <f t="shared" si="7"/>
        <v>0</v>
      </c>
    </row>
    <row r="59" spans="1:7" s="78" customFormat="1" x14ac:dyDescent="0.25">
      <c r="A59" s="79" t="s">
        <v>72</v>
      </c>
      <c r="B59" s="80"/>
      <c r="C59" s="80"/>
      <c r="D59" s="80"/>
      <c r="E59" s="80">
        <v>822.86</v>
      </c>
      <c r="F59" s="80">
        <f t="shared" si="6"/>
        <v>0</v>
      </c>
      <c r="G59" s="80">
        <f t="shared" si="7"/>
        <v>0</v>
      </c>
    </row>
    <row r="60" spans="1:7" s="16" customFormat="1" x14ac:dyDescent="0.25">
      <c r="A60" s="73" t="s">
        <v>73</v>
      </c>
      <c r="B60" s="67">
        <v>68534.28</v>
      </c>
      <c r="C60" s="67">
        <v>162596</v>
      </c>
      <c r="D60" s="67">
        <v>171047</v>
      </c>
      <c r="E60" s="67">
        <v>114310.88</v>
      </c>
      <c r="F60" s="67">
        <f t="shared" si="6"/>
        <v>166.79372716836014</v>
      </c>
      <c r="G60" s="67">
        <f t="shared" si="7"/>
        <v>66.830099329424073</v>
      </c>
    </row>
    <row r="61" spans="1:7" x14ac:dyDescent="0.25">
      <c r="A61" s="72" t="s">
        <v>74</v>
      </c>
      <c r="B61" s="68">
        <v>23928.77</v>
      </c>
      <c r="C61" s="68"/>
      <c r="D61" s="68"/>
      <c r="E61" s="68">
        <v>69457.53</v>
      </c>
      <c r="F61" s="68">
        <f t="shared" si="6"/>
        <v>290.26786583681485</v>
      </c>
      <c r="G61" s="68">
        <f t="shared" si="7"/>
        <v>0</v>
      </c>
    </row>
    <row r="62" spans="1:7" x14ac:dyDescent="0.25">
      <c r="A62" s="72" t="s">
        <v>75</v>
      </c>
      <c r="B62" s="68">
        <v>8092.46</v>
      </c>
      <c r="C62" s="68"/>
      <c r="D62" s="68"/>
      <c r="E62" s="68">
        <v>2262.5</v>
      </c>
      <c r="F62" s="68">
        <f t="shared" si="6"/>
        <v>27.958123982077144</v>
      </c>
      <c r="G62" s="68">
        <f t="shared" si="7"/>
        <v>0</v>
      </c>
    </row>
    <row r="63" spans="1:7" x14ac:dyDescent="0.25">
      <c r="A63" s="72" t="s">
        <v>76</v>
      </c>
      <c r="B63" s="68">
        <v>777.98</v>
      </c>
      <c r="C63" s="68"/>
      <c r="D63" s="68"/>
      <c r="E63" s="68">
        <v>847.44</v>
      </c>
      <c r="F63" s="68">
        <f t="shared" si="6"/>
        <v>108.92825008354971</v>
      </c>
      <c r="G63" s="68">
        <f t="shared" si="7"/>
        <v>0</v>
      </c>
    </row>
    <row r="64" spans="1:7" x14ac:dyDescent="0.25">
      <c r="A64" s="72" t="s">
        <v>77</v>
      </c>
      <c r="B64" s="68">
        <v>7158.63</v>
      </c>
      <c r="C64" s="68"/>
      <c r="D64" s="68"/>
      <c r="E64" s="68">
        <v>8584.6200000000008</v>
      </c>
      <c r="F64" s="68">
        <f t="shared" si="6"/>
        <v>119.91987293658144</v>
      </c>
      <c r="G64" s="68">
        <f t="shared" si="7"/>
        <v>0</v>
      </c>
    </row>
    <row r="65" spans="1:7" x14ac:dyDescent="0.25">
      <c r="A65" s="72" t="s">
        <v>78</v>
      </c>
      <c r="B65" s="68">
        <v>19219.5</v>
      </c>
      <c r="C65" s="68"/>
      <c r="D65" s="68"/>
      <c r="E65" s="68">
        <v>19354.73</v>
      </c>
      <c r="F65" s="68">
        <f t="shared" si="6"/>
        <v>100.70360831447228</v>
      </c>
      <c r="G65" s="68">
        <f t="shared" si="7"/>
        <v>0</v>
      </c>
    </row>
    <row r="66" spans="1:7" x14ac:dyDescent="0.25">
      <c r="A66" s="72" t="s">
        <v>79</v>
      </c>
      <c r="B66" s="68">
        <v>5203.93</v>
      </c>
      <c r="C66" s="68"/>
      <c r="D66" s="68"/>
      <c r="E66" s="68">
        <v>4679.76</v>
      </c>
      <c r="F66" s="68">
        <f t="shared" si="6"/>
        <v>89.92742023816615</v>
      </c>
      <c r="G66" s="68">
        <f t="shared" si="7"/>
        <v>0</v>
      </c>
    </row>
    <row r="67" spans="1:7" x14ac:dyDescent="0.25">
      <c r="A67" s="72" t="s">
        <v>80</v>
      </c>
      <c r="B67" s="68">
        <v>2061.56</v>
      </c>
      <c r="C67" s="68"/>
      <c r="D67" s="68"/>
      <c r="E67" s="68">
        <v>1968.06</v>
      </c>
      <c r="F67" s="68">
        <f t="shared" si="6"/>
        <v>95.464599623586025</v>
      </c>
      <c r="G67" s="68">
        <f t="shared" si="7"/>
        <v>0</v>
      </c>
    </row>
    <row r="68" spans="1:7" x14ac:dyDescent="0.25">
      <c r="A68" s="72" t="s">
        <v>81</v>
      </c>
      <c r="B68" s="68">
        <v>732.8</v>
      </c>
      <c r="C68" s="68"/>
      <c r="D68" s="68"/>
      <c r="E68" s="68">
        <v>810.26</v>
      </c>
      <c r="F68" s="68">
        <f t="shared" si="6"/>
        <v>110.57041484716157</v>
      </c>
      <c r="G68" s="68">
        <f t="shared" si="7"/>
        <v>0</v>
      </c>
    </row>
    <row r="69" spans="1:7" s="78" customFormat="1" x14ac:dyDescent="0.25">
      <c r="A69" s="79" t="s">
        <v>82</v>
      </c>
      <c r="B69" s="80">
        <v>1358.65</v>
      </c>
      <c r="C69" s="80"/>
      <c r="D69" s="80"/>
      <c r="E69" s="80">
        <v>6345.98</v>
      </c>
      <c r="F69" s="80">
        <f t="shared" si="6"/>
        <v>467.07982188201515</v>
      </c>
      <c r="G69" s="80">
        <f t="shared" si="7"/>
        <v>0</v>
      </c>
    </row>
    <row r="70" spans="1:7" s="16" customFormat="1" x14ac:dyDescent="0.25">
      <c r="A70" s="73" t="s">
        <v>158</v>
      </c>
      <c r="B70" s="67">
        <v>5591.46</v>
      </c>
      <c r="C70" s="67"/>
      <c r="D70" s="67"/>
      <c r="E70" s="67"/>
      <c r="F70" s="67">
        <f t="shared" si="6"/>
        <v>0</v>
      </c>
      <c r="G70" s="67">
        <f t="shared" si="7"/>
        <v>0</v>
      </c>
    </row>
    <row r="71" spans="1:7" x14ac:dyDescent="0.25">
      <c r="A71" s="72" t="s">
        <v>159</v>
      </c>
      <c r="B71" s="68">
        <v>5591.46</v>
      </c>
      <c r="C71" s="68"/>
      <c r="D71" s="68"/>
      <c r="E71" s="68"/>
      <c r="F71" s="68">
        <f t="shared" si="6"/>
        <v>0</v>
      </c>
      <c r="G71" s="68">
        <f t="shared" si="7"/>
        <v>0</v>
      </c>
    </row>
    <row r="72" spans="1:7" s="16" customFormat="1" x14ac:dyDescent="0.25">
      <c r="A72" s="73" t="s">
        <v>83</v>
      </c>
      <c r="B72" s="67">
        <v>7411.59</v>
      </c>
      <c r="C72" s="67">
        <v>20573</v>
      </c>
      <c r="D72" s="67">
        <v>9282</v>
      </c>
      <c r="E72" s="67">
        <v>2406.6799999999998</v>
      </c>
      <c r="F72" s="67">
        <f t="shared" si="6"/>
        <v>32.471844772849003</v>
      </c>
      <c r="G72" s="67">
        <f t="shared" si="7"/>
        <v>25.928463693169572</v>
      </c>
    </row>
    <row r="73" spans="1:7" x14ac:dyDescent="0.25">
      <c r="A73" s="72" t="s">
        <v>160</v>
      </c>
      <c r="B73" s="68"/>
      <c r="C73" s="68"/>
      <c r="D73" s="68"/>
      <c r="E73" s="68">
        <v>682.55</v>
      </c>
      <c r="F73" s="68">
        <f t="shared" si="6"/>
        <v>0</v>
      </c>
      <c r="G73" s="68">
        <f t="shared" si="7"/>
        <v>0</v>
      </c>
    </row>
    <row r="74" spans="1:7" x14ac:dyDescent="0.25">
      <c r="A74" s="72" t="s">
        <v>84</v>
      </c>
      <c r="B74" s="68"/>
      <c r="C74" s="68"/>
      <c r="D74" s="68"/>
      <c r="E74" s="68">
        <v>223</v>
      </c>
      <c r="F74" s="68">
        <f t="shared" si="6"/>
        <v>0</v>
      </c>
      <c r="G74" s="68">
        <f t="shared" si="7"/>
        <v>0</v>
      </c>
    </row>
    <row r="75" spans="1:7" s="78" customFormat="1" x14ac:dyDescent="0.25">
      <c r="A75" s="79" t="s">
        <v>85</v>
      </c>
      <c r="B75" s="80">
        <v>121.36</v>
      </c>
      <c r="C75" s="80"/>
      <c r="D75" s="80"/>
      <c r="E75" s="80">
        <v>108.09</v>
      </c>
      <c r="F75" s="80">
        <f t="shared" si="6"/>
        <v>89.065589980224118</v>
      </c>
      <c r="G75" s="80">
        <f t="shared" si="7"/>
        <v>0</v>
      </c>
    </row>
    <row r="76" spans="1:7" s="78" customFormat="1" x14ac:dyDescent="0.25">
      <c r="A76" s="79" t="s">
        <v>86</v>
      </c>
      <c r="B76" s="80">
        <v>2817.59</v>
      </c>
      <c r="C76" s="80"/>
      <c r="D76" s="80"/>
      <c r="E76" s="80">
        <v>991.67</v>
      </c>
      <c r="F76" s="80">
        <f t="shared" si="6"/>
        <v>35.195681415677932</v>
      </c>
      <c r="G76" s="80">
        <f t="shared" si="7"/>
        <v>0</v>
      </c>
    </row>
    <row r="77" spans="1:7" x14ac:dyDescent="0.25">
      <c r="A77" s="72" t="s">
        <v>87</v>
      </c>
      <c r="B77" s="68">
        <v>198.9</v>
      </c>
      <c r="C77" s="68"/>
      <c r="D77" s="68"/>
      <c r="E77" s="68"/>
      <c r="F77" s="68">
        <f t="shared" si="6"/>
        <v>0</v>
      </c>
      <c r="G77" s="68">
        <f t="shared" si="7"/>
        <v>0</v>
      </c>
    </row>
    <row r="78" spans="1:7" x14ac:dyDescent="0.25">
      <c r="A78" s="72" t="s">
        <v>88</v>
      </c>
      <c r="B78" s="68">
        <v>4273.74</v>
      </c>
      <c r="C78" s="68"/>
      <c r="D78" s="68"/>
      <c r="E78" s="68">
        <v>401.37</v>
      </c>
      <c r="F78" s="68">
        <f t="shared" si="6"/>
        <v>9.3915399626556617</v>
      </c>
      <c r="G78" s="68">
        <f t="shared" si="7"/>
        <v>0</v>
      </c>
    </row>
    <row r="79" spans="1:7" s="16" customFormat="1" x14ac:dyDescent="0.25">
      <c r="A79" s="73" t="s">
        <v>89</v>
      </c>
      <c r="B79" s="67">
        <v>304.92</v>
      </c>
      <c r="C79" s="67">
        <v>7136</v>
      </c>
      <c r="D79" s="67">
        <v>1663</v>
      </c>
      <c r="E79" s="67">
        <v>246.2</v>
      </c>
      <c r="F79" s="67">
        <f t="shared" si="6"/>
        <v>80.742489833398906</v>
      </c>
      <c r="G79" s="67">
        <f t="shared" si="7"/>
        <v>14.804570054119063</v>
      </c>
    </row>
    <row r="80" spans="1:7" s="16" customFormat="1" x14ac:dyDescent="0.25">
      <c r="A80" s="73" t="s">
        <v>90</v>
      </c>
      <c r="B80" s="67">
        <v>304.92</v>
      </c>
      <c r="C80" s="67">
        <v>7136</v>
      </c>
      <c r="D80" s="67">
        <v>1663</v>
      </c>
      <c r="E80" s="67">
        <v>246.2</v>
      </c>
      <c r="F80" s="67">
        <f t="shared" si="6"/>
        <v>80.742489833398906</v>
      </c>
      <c r="G80" s="67">
        <f t="shared" si="7"/>
        <v>14.804570054119063</v>
      </c>
    </row>
    <row r="81" spans="1:7" s="78" customFormat="1" x14ac:dyDescent="0.25">
      <c r="A81" s="79" t="s">
        <v>91</v>
      </c>
      <c r="B81" s="80">
        <v>304.92</v>
      </c>
      <c r="C81" s="80"/>
      <c r="D81" s="80"/>
      <c r="E81" s="80">
        <v>246.2</v>
      </c>
      <c r="F81" s="80">
        <f t="shared" si="6"/>
        <v>80.742489833398906</v>
      </c>
      <c r="G81" s="80">
        <f t="shared" si="7"/>
        <v>0</v>
      </c>
    </row>
    <row r="82" spans="1:7" s="16" customFormat="1" ht="30" x14ac:dyDescent="0.25">
      <c r="A82" s="73" t="s">
        <v>92</v>
      </c>
      <c r="B82" s="67"/>
      <c r="C82" s="67">
        <v>23890</v>
      </c>
      <c r="D82" s="67">
        <v>26000</v>
      </c>
      <c r="E82" s="67"/>
      <c r="F82" s="67">
        <f t="shared" si="6"/>
        <v>0</v>
      </c>
      <c r="G82" s="67">
        <f t="shared" si="7"/>
        <v>0</v>
      </c>
    </row>
    <row r="83" spans="1:7" s="16" customFormat="1" x14ac:dyDescent="0.25">
      <c r="A83" s="73" t="s">
        <v>93</v>
      </c>
      <c r="B83" s="67"/>
      <c r="C83" s="67">
        <v>23890</v>
      </c>
      <c r="D83" s="67">
        <v>26000</v>
      </c>
      <c r="E83" s="67"/>
      <c r="F83" s="67">
        <f t="shared" si="6"/>
        <v>0</v>
      </c>
      <c r="G83" s="67">
        <f t="shared" si="7"/>
        <v>0</v>
      </c>
    </row>
    <row r="84" spans="1:7" s="16" customFormat="1" x14ac:dyDescent="0.25">
      <c r="A84" s="73" t="s">
        <v>94</v>
      </c>
      <c r="B84" s="67">
        <v>1059.8900000000001</v>
      </c>
      <c r="C84" s="67">
        <v>2725</v>
      </c>
      <c r="D84" s="67">
        <v>2562</v>
      </c>
      <c r="E84" s="67">
        <v>1041.81</v>
      </c>
      <c r="F84" s="67">
        <f t="shared" si="6"/>
        <v>98.294162601779405</v>
      </c>
      <c r="G84" s="67">
        <f t="shared" si="7"/>
        <v>40.66393442622951</v>
      </c>
    </row>
    <row r="85" spans="1:7" s="16" customFormat="1" x14ac:dyDescent="0.25">
      <c r="A85" s="73" t="s">
        <v>95</v>
      </c>
      <c r="B85" s="67">
        <v>1059.8900000000001</v>
      </c>
      <c r="C85" s="67">
        <v>2725</v>
      </c>
      <c r="D85" s="67">
        <v>2562</v>
      </c>
      <c r="E85" s="67">
        <v>1041.81</v>
      </c>
      <c r="F85" s="67">
        <f t="shared" si="6"/>
        <v>98.294162601779405</v>
      </c>
      <c r="G85" s="67">
        <f t="shared" si="7"/>
        <v>40.66393442622951</v>
      </c>
    </row>
    <row r="86" spans="1:7" s="78" customFormat="1" x14ac:dyDescent="0.25">
      <c r="A86" s="79" t="s">
        <v>96</v>
      </c>
      <c r="B86" s="80">
        <v>1059.8900000000001</v>
      </c>
      <c r="C86" s="80"/>
      <c r="D86" s="80"/>
      <c r="E86" s="80">
        <v>1041.81</v>
      </c>
      <c r="F86" s="80">
        <f t="shared" si="6"/>
        <v>98.294162601779405</v>
      </c>
      <c r="G86" s="80">
        <f t="shared" si="7"/>
        <v>0</v>
      </c>
    </row>
    <row r="87" spans="1:7" s="16" customFormat="1" x14ac:dyDescent="0.25">
      <c r="A87" s="73" t="s">
        <v>97</v>
      </c>
      <c r="B87" s="67">
        <v>1185.73</v>
      </c>
      <c r="C87" s="67">
        <v>182263</v>
      </c>
      <c r="D87" s="67">
        <v>181509</v>
      </c>
      <c r="E87" s="67">
        <v>13728.23</v>
      </c>
      <c r="F87" s="67">
        <f t="shared" si="6"/>
        <v>1157.7871859529571</v>
      </c>
      <c r="G87" s="67">
        <f t="shared" si="7"/>
        <v>7.5633880413643402</v>
      </c>
    </row>
    <row r="88" spans="1:7" s="16" customFormat="1" x14ac:dyDescent="0.25">
      <c r="A88" s="73" t="s">
        <v>98</v>
      </c>
      <c r="B88" s="67">
        <v>1185.73</v>
      </c>
      <c r="C88" s="67">
        <v>52263</v>
      </c>
      <c r="D88" s="67">
        <v>51509</v>
      </c>
      <c r="E88" s="67">
        <v>1402.09</v>
      </c>
      <c r="F88" s="67">
        <f t="shared" si="6"/>
        <v>118.24698708812291</v>
      </c>
      <c r="G88" s="67">
        <f t="shared" si="7"/>
        <v>2.7220291599526294</v>
      </c>
    </row>
    <row r="89" spans="1:7" s="16" customFormat="1" x14ac:dyDescent="0.25">
      <c r="A89" s="73" t="s">
        <v>99</v>
      </c>
      <c r="B89" s="67">
        <v>1023.19</v>
      </c>
      <c r="C89" s="67">
        <v>18643</v>
      </c>
      <c r="D89" s="67">
        <v>17272</v>
      </c>
      <c r="E89" s="67">
        <v>389.99</v>
      </c>
      <c r="F89" s="67">
        <f t="shared" si="6"/>
        <v>38.115110585521748</v>
      </c>
      <c r="G89" s="67">
        <f t="shared" si="7"/>
        <v>2.2579319129226496</v>
      </c>
    </row>
    <row r="90" spans="1:7" x14ac:dyDescent="0.25">
      <c r="A90" s="72" t="s">
        <v>100</v>
      </c>
      <c r="B90" s="68">
        <v>709</v>
      </c>
      <c r="C90" s="68"/>
      <c r="D90" s="68"/>
      <c r="E90" s="68">
        <v>389.99</v>
      </c>
      <c r="F90" s="68">
        <f t="shared" si="6"/>
        <v>55.005641748942168</v>
      </c>
      <c r="G90" s="68">
        <f t="shared" si="7"/>
        <v>0</v>
      </c>
    </row>
    <row r="91" spans="1:7" s="78" customFormat="1" x14ac:dyDescent="0.25">
      <c r="A91" s="79" t="s">
        <v>101</v>
      </c>
      <c r="B91" s="80">
        <v>314.19</v>
      </c>
      <c r="C91" s="80"/>
      <c r="D91" s="80"/>
      <c r="E91" s="80"/>
      <c r="F91" s="80">
        <f t="shared" si="6"/>
        <v>0</v>
      </c>
      <c r="G91" s="80">
        <f t="shared" si="7"/>
        <v>0</v>
      </c>
    </row>
    <row r="92" spans="1:7" s="16" customFormat="1" x14ac:dyDescent="0.25">
      <c r="A92" s="73" t="s">
        <v>102</v>
      </c>
      <c r="B92" s="67">
        <v>162.54</v>
      </c>
      <c r="C92" s="67">
        <v>32956</v>
      </c>
      <c r="D92" s="67">
        <v>33573</v>
      </c>
      <c r="E92" s="67">
        <v>1012.1</v>
      </c>
      <c r="F92" s="67">
        <f t="shared" si="6"/>
        <v>622.67749477051802</v>
      </c>
      <c r="G92" s="67">
        <f t="shared" si="7"/>
        <v>3.0146248473475712</v>
      </c>
    </row>
    <row r="93" spans="1:7" x14ac:dyDescent="0.25">
      <c r="A93" s="72" t="s">
        <v>103</v>
      </c>
      <c r="B93" s="68">
        <v>162.54</v>
      </c>
      <c r="C93" s="68"/>
      <c r="D93" s="68"/>
      <c r="E93" s="68">
        <v>1012.1</v>
      </c>
      <c r="F93" s="68">
        <f t="shared" si="6"/>
        <v>622.67749477051802</v>
      </c>
      <c r="G93" s="68">
        <f t="shared" si="7"/>
        <v>0</v>
      </c>
    </row>
    <row r="94" spans="1:7" s="16" customFormat="1" x14ac:dyDescent="0.25">
      <c r="A94" s="73" t="s">
        <v>161</v>
      </c>
      <c r="B94" s="67"/>
      <c r="C94" s="67">
        <v>664</v>
      </c>
      <c r="D94" s="67">
        <v>664</v>
      </c>
      <c r="E94" s="67"/>
      <c r="F94" s="67">
        <f t="shared" si="6"/>
        <v>0</v>
      </c>
      <c r="G94" s="67">
        <f t="shared" si="7"/>
        <v>0</v>
      </c>
    </row>
    <row r="95" spans="1:7" s="16" customFormat="1" x14ac:dyDescent="0.25">
      <c r="A95" s="73" t="s">
        <v>104</v>
      </c>
      <c r="B95" s="67"/>
      <c r="C95" s="67">
        <v>130000</v>
      </c>
      <c r="D95" s="67">
        <v>130000</v>
      </c>
      <c r="E95" s="67">
        <v>12326.14</v>
      </c>
      <c r="F95" s="67">
        <f t="shared" si="6"/>
        <v>0</v>
      </c>
      <c r="G95" s="67">
        <f t="shared" si="7"/>
        <v>9.4816461538461532</v>
      </c>
    </row>
    <row r="96" spans="1:7" s="16" customFormat="1" x14ac:dyDescent="0.25">
      <c r="A96" s="73" t="s">
        <v>105</v>
      </c>
      <c r="B96" s="67"/>
      <c r="C96" s="67">
        <v>130000</v>
      </c>
      <c r="D96" s="67">
        <v>130000</v>
      </c>
      <c r="E96" s="67">
        <v>12326.14</v>
      </c>
      <c r="F96" s="67">
        <f t="shared" si="6"/>
        <v>0</v>
      </c>
      <c r="G96" s="67">
        <f t="shared" si="7"/>
        <v>9.4816461538461532</v>
      </c>
    </row>
    <row r="97" spans="1:7" s="78" customFormat="1" x14ac:dyDescent="0.25">
      <c r="A97" s="79" t="s">
        <v>162</v>
      </c>
      <c r="B97" s="80"/>
      <c r="C97" s="80"/>
      <c r="D97" s="80"/>
      <c r="E97" s="80">
        <v>12326.14</v>
      </c>
      <c r="F97" s="80">
        <f t="shared" si="6"/>
        <v>0</v>
      </c>
      <c r="G97" s="80">
        <f t="shared" si="7"/>
        <v>0</v>
      </c>
    </row>
    <row r="98" spans="1:7" s="16" customFormat="1" x14ac:dyDescent="0.25">
      <c r="A98" s="73" t="s">
        <v>102</v>
      </c>
      <c r="B98" s="67"/>
      <c r="C98" s="67">
        <v>30000</v>
      </c>
      <c r="D98" s="67">
        <v>34567</v>
      </c>
      <c r="E98" s="67">
        <v>570.63</v>
      </c>
      <c r="F98" s="67">
        <f t="shared" si="6"/>
        <v>0</v>
      </c>
      <c r="G98" s="67">
        <f t="shared" si="7"/>
        <v>1.650794109989296</v>
      </c>
    </row>
    <row r="99" spans="1:7" x14ac:dyDescent="0.25">
      <c r="A99" s="72" t="s">
        <v>103</v>
      </c>
      <c r="B99" s="68"/>
      <c r="C99" s="68"/>
      <c r="D99" s="68"/>
      <c r="E99" s="68">
        <v>570.63</v>
      </c>
      <c r="F99" s="68">
        <f t="shared" si="6"/>
        <v>0</v>
      </c>
      <c r="G99" s="68">
        <f t="shared" si="7"/>
        <v>0</v>
      </c>
    </row>
    <row r="100" spans="1:7" s="16" customFormat="1" x14ac:dyDescent="0.25">
      <c r="A100" s="73" t="s">
        <v>104</v>
      </c>
      <c r="B100" s="67"/>
      <c r="C100" s="67">
        <v>52000</v>
      </c>
      <c r="D100" s="67">
        <v>223000</v>
      </c>
      <c r="E100" s="67"/>
      <c r="F100" s="67">
        <f t="shared" si="6"/>
        <v>0</v>
      </c>
      <c r="G100" s="67">
        <f t="shared" si="7"/>
        <v>0</v>
      </c>
    </row>
    <row r="101" spans="1:7" s="16" customFormat="1" x14ac:dyDescent="0.25">
      <c r="A101" s="73" t="s">
        <v>105</v>
      </c>
      <c r="B101" s="67"/>
      <c r="C101" s="67">
        <v>52000</v>
      </c>
      <c r="D101" s="67">
        <v>223000</v>
      </c>
      <c r="E101" s="67"/>
      <c r="F101" s="67">
        <f t="shared" si="6"/>
        <v>0</v>
      </c>
      <c r="G101" s="67">
        <f t="shared" si="7"/>
        <v>0</v>
      </c>
    </row>
    <row r="102" spans="1:7" x14ac:dyDescent="0.25">
      <c r="A102" s="72" t="s">
        <v>162</v>
      </c>
      <c r="B102" s="68"/>
      <c r="C102" s="68"/>
      <c r="D102" s="68"/>
      <c r="E102" s="68">
        <v>12326.14</v>
      </c>
      <c r="F102" s="68"/>
      <c r="G102" s="68"/>
    </row>
  </sheetData>
  <mergeCells count="3">
    <mergeCell ref="A2:G2"/>
    <mergeCell ref="A4:G4"/>
    <mergeCell ref="A6:G6"/>
  </mergeCells>
  <pageMargins left="0.23622047244094491" right="0.23622047244094491" top="0.39370078740157483" bottom="0.39370078740157483" header="0.23622047244094491" footer="0.23622047244094491"/>
  <pageSetup paperSize="9" scale="64" fitToHeight="0" orientation="portrait" r:id="rId1"/>
  <headerFooter>
    <oddFooter>&amp;C&amp;P</oddFooter>
  </headerFooter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2"/>
  <sheetViews>
    <sheetView workbookViewId="0">
      <selection activeCell="E10" sqref="E10"/>
    </sheetView>
  </sheetViews>
  <sheetFormatPr defaultRowHeight="15" x14ac:dyDescent="0.25"/>
  <cols>
    <col min="1" max="1" width="61.42578125" style="49" customWidth="1"/>
    <col min="2" max="2" width="14.7109375" style="74" customWidth="1"/>
    <col min="3" max="4" width="13.140625" style="74" customWidth="1"/>
    <col min="5" max="5" width="14" style="74" customWidth="1"/>
    <col min="6" max="6" width="11.85546875" style="74" customWidth="1"/>
    <col min="7" max="7" width="12.140625" style="74" customWidth="1"/>
  </cols>
  <sheetData>
    <row r="1" spans="1:7" ht="18" x14ac:dyDescent="0.25">
      <c r="A1" s="48"/>
      <c r="B1" s="57"/>
      <c r="C1" s="57"/>
      <c r="D1" s="57"/>
      <c r="E1" s="58"/>
      <c r="F1" s="58"/>
      <c r="G1" s="58"/>
    </row>
    <row r="2" spans="1:7" ht="15.75" customHeight="1" x14ac:dyDescent="0.25">
      <c r="A2" s="113" t="s">
        <v>15</v>
      </c>
      <c r="B2" s="113"/>
      <c r="C2" s="113"/>
      <c r="D2" s="113"/>
      <c r="E2" s="113"/>
      <c r="F2" s="113"/>
      <c r="G2" s="113"/>
    </row>
    <row r="3" spans="1:7" ht="18" x14ac:dyDescent="0.25">
      <c r="A3" s="48"/>
      <c r="B3" s="57"/>
      <c r="C3" s="57"/>
      <c r="D3" s="57"/>
      <c r="E3" s="58"/>
      <c r="F3" s="58"/>
      <c r="G3" s="58"/>
    </row>
    <row r="4" spans="1:7" s="60" customFormat="1" ht="38.25" x14ac:dyDescent="0.25">
      <c r="A4" s="19" t="s">
        <v>2</v>
      </c>
      <c r="B4" s="19" t="s">
        <v>141</v>
      </c>
      <c r="C4" s="19" t="s">
        <v>142</v>
      </c>
      <c r="D4" s="19" t="s">
        <v>143</v>
      </c>
      <c r="E4" s="19" t="s">
        <v>144</v>
      </c>
      <c r="F4" s="19" t="s">
        <v>145</v>
      </c>
      <c r="G4" s="19" t="s">
        <v>21</v>
      </c>
    </row>
    <row r="5" spans="1:7" s="60" customFormat="1" x14ac:dyDescent="0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 t="s">
        <v>11</v>
      </c>
      <c r="G5" s="19" t="s">
        <v>146</v>
      </c>
    </row>
    <row r="6" spans="1:7" x14ac:dyDescent="0.25">
      <c r="A6" s="4" t="s">
        <v>14</v>
      </c>
      <c r="B6" s="63">
        <v>944916.07</v>
      </c>
      <c r="C6" s="63">
        <v>2425284</v>
      </c>
      <c r="D6" s="64">
        <v>2526816</v>
      </c>
      <c r="E6" s="67">
        <v>1238781.24</v>
      </c>
      <c r="F6" s="67">
        <f t="shared" ref="F6:F16" si="0">IFERROR(E6/B6*100,0)</f>
        <v>131.09960549194597</v>
      </c>
      <c r="G6" s="67">
        <f t="shared" ref="G6:G16" si="1">IFERROR(E6/D6*100,0)</f>
        <v>49.025383724022639</v>
      </c>
    </row>
    <row r="7" spans="1:7" x14ac:dyDescent="0.25">
      <c r="A7" s="62" t="s">
        <v>106</v>
      </c>
      <c r="B7" s="65">
        <v>1040</v>
      </c>
      <c r="C7" s="65">
        <v>140892</v>
      </c>
      <c r="D7" s="65">
        <v>145642</v>
      </c>
      <c r="E7" s="68">
        <v>16797.97</v>
      </c>
      <c r="F7" s="68">
        <f t="shared" si="0"/>
        <v>1615.1894230769233</v>
      </c>
      <c r="G7" s="68">
        <f t="shared" si="1"/>
        <v>11.533740267230607</v>
      </c>
    </row>
    <row r="8" spans="1:7" x14ac:dyDescent="0.25">
      <c r="A8" s="62" t="s">
        <v>107</v>
      </c>
      <c r="B8" s="65">
        <v>541.5</v>
      </c>
      <c r="C8" s="65">
        <v>1725</v>
      </c>
      <c r="D8" s="65">
        <v>1083</v>
      </c>
      <c r="E8" s="68">
        <v>541.5</v>
      </c>
      <c r="F8" s="68">
        <f t="shared" si="0"/>
        <v>100</v>
      </c>
      <c r="G8" s="68">
        <f t="shared" si="1"/>
        <v>50</v>
      </c>
    </row>
    <row r="9" spans="1:7" x14ac:dyDescent="0.25">
      <c r="A9" s="62" t="s">
        <v>108</v>
      </c>
      <c r="B9" s="65">
        <v>104118.83</v>
      </c>
      <c r="C9" s="65">
        <v>224544</v>
      </c>
      <c r="D9" s="65">
        <v>224459</v>
      </c>
      <c r="E9" s="68">
        <v>140706.92000000001</v>
      </c>
      <c r="F9" s="68">
        <f t="shared" si="0"/>
        <v>135.1407041358417</v>
      </c>
      <c r="G9" s="68">
        <f t="shared" si="1"/>
        <v>62.687136626288101</v>
      </c>
    </row>
    <row r="10" spans="1:7" x14ac:dyDescent="0.25">
      <c r="A10" s="62" t="s">
        <v>109</v>
      </c>
      <c r="B10" s="65">
        <v>23945.93</v>
      </c>
      <c r="C10" s="65">
        <v>62176</v>
      </c>
      <c r="D10" s="65">
        <v>64417</v>
      </c>
      <c r="E10" s="88">
        <v>24570.01</v>
      </c>
      <c r="F10" s="68">
        <f t="shared" si="0"/>
        <v>102.60620489577978</v>
      </c>
      <c r="G10" s="68">
        <f t="shared" si="1"/>
        <v>38.142120868714777</v>
      </c>
    </row>
    <row r="11" spans="1:7" x14ac:dyDescent="0.25">
      <c r="A11" s="62" t="s">
        <v>163</v>
      </c>
      <c r="B11" s="65">
        <v>0</v>
      </c>
      <c r="C11" s="65">
        <v>17809</v>
      </c>
      <c r="D11" s="66">
        <v>17809</v>
      </c>
      <c r="E11" s="68">
        <v>0</v>
      </c>
      <c r="F11" s="68">
        <f t="shared" si="0"/>
        <v>0</v>
      </c>
      <c r="G11" s="68">
        <f t="shared" si="1"/>
        <v>0</v>
      </c>
    </row>
    <row r="12" spans="1:7" x14ac:dyDescent="0.25">
      <c r="A12" s="62" t="s">
        <v>110</v>
      </c>
      <c r="B12" s="65">
        <v>61870.64</v>
      </c>
      <c r="C12" s="65">
        <v>256779</v>
      </c>
      <c r="D12" s="66">
        <v>253934</v>
      </c>
      <c r="E12" s="88">
        <v>57467.34</v>
      </c>
      <c r="F12" s="68">
        <f t="shared" si="0"/>
        <v>92.883054062476162</v>
      </c>
      <c r="G12" s="68">
        <f t="shared" si="1"/>
        <v>22.630817456504445</v>
      </c>
    </row>
    <row r="13" spans="1:7" x14ac:dyDescent="0.25">
      <c r="A13" s="62" t="s">
        <v>111</v>
      </c>
      <c r="B13" s="65">
        <v>742293.3</v>
      </c>
      <c r="C13" s="65">
        <v>1700460</v>
      </c>
      <c r="D13" s="66">
        <v>1798032</v>
      </c>
      <c r="E13" s="68">
        <v>978645.71</v>
      </c>
      <c r="F13" s="68">
        <f t="shared" si="0"/>
        <v>131.84083838558155</v>
      </c>
      <c r="G13" s="68">
        <f t="shared" si="1"/>
        <v>54.428714839335449</v>
      </c>
    </row>
    <row r="14" spans="1:7" x14ac:dyDescent="0.25">
      <c r="A14" s="62" t="s">
        <v>112</v>
      </c>
      <c r="B14" s="65">
        <v>11002.33</v>
      </c>
      <c r="C14" s="65">
        <v>13865</v>
      </c>
      <c r="D14" s="66">
        <v>16121</v>
      </c>
      <c r="E14" s="68">
        <v>9452.8799999999992</v>
      </c>
      <c r="F14" s="68">
        <f t="shared" si="0"/>
        <v>85.917073928885969</v>
      </c>
      <c r="G14" s="68">
        <f t="shared" si="1"/>
        <v>58.637057254512747</v>
      </c>
    </row>
    <row r="15" spans="1:7" x14ac:dyDescent="0.25">
      <c r="A15" s="62" t="s">
        <v>113</v>
      </c>
      <c r="B15" s="65">
        <v>0</v>
      </c>
      <c r="C15" s="65">
        <v>6636</v>
      </c>
      <c r="D15" s="66">
        <v>5000</v>
      </c>
      <c r="E15" s="68">
        <v>600</v>
      </c>
      <c r="F15" s="68">
        <f t="shared" si="0"/>
        <v>0</v>
      </c>
      <c r="G15" s="68">
        <f t="shared" si="1"/>
        <v>12</v>
      </c>
    </row>
    <row r="16" spans="1:7" ht="25.5" x14ac:dyDescent="0.25">
      <c r="A16" s="62" t="s">
        <v>114</v>
      </c>
      <c r="B16" s="65">
        <v>103.54</v>
      </c>
      <c r="C16" s="65">
        <v>398</v>
      </c>
      <c r="D16" s="66">
        <v>319</v>
      </c>
      <c r="E16" s="68">
        <v>58.16</v>
      </c>
      <c r="F16" s="68">
        <f t="shared" si="0"/>
        <v>56.171527911918098</v>
      </c>
      <c r="G16" s="68">
        <f t="shared" si="1"/>
        <v>18.231974921630094</v>
      </c>
    </row>
    <row r="17" spans="1:9" ht="15.75" customHeight="1" x14ac:dyDescent="0.25">
      <c r="A17" s="4" t="s">
        <v>13</v>
      </c>
      <c r="B17" s="63">
        <v>971145.76</v>
      </c>
      <c r="C17" s="63">
        <v>2425284</v>
      </c>
      <c r="D17" s="64">
        <v>2526816</v>
      </c>
      <c r="E17" s="67">
        <v>1235291.54</v>
      </c>
      <c r="F17" s="67">
        <f t="shared" ref="F17:F27" si="2">IFERROR(E17/B17*100,0)</f>
        <v>127.19939589706905</v>
      </c>
      <c r="G17" s="67">
        <f t="shared" ref="G17:G27" si="3">IFERROR(E17/D17*100,0)</f>
        <v>48.887277110798735</v>
      </c>
    </row>
    <row r="18" spans="1:9" ht="15.75" customHeight="1" x14ac:dyDescent="0.25">
      <c r="A18" s="62" t="s">
        <v>106</v>
      </c>
      <c r="B18" s="65">
        <v>1040</v>
      </c>
      <c r="C18" s="65">
        <v>140892</v>
      </c>
      <c r="D18" s="65">
        <v>145642</v>
      </c>
      <c r="E18" s="68">
        <v>17314.650000000001</v>
      </c>
      <c r="F18" s="68">
        <f t="shared" si="2"/>
        <v>1664.8701923076924</v>
      </c>
      <c r="G18" s="68">
        <f t="shared" si="3"/>
        <v>11.888500569890555</v>
      </c>
    </row>
    <row r="19" spans="1:9" x14ac:dyDescent="0.25">
      <c r="A19" s="62" t="s">
        <v>107</v>
      </c>
      <c r="B19" s="65">
        <v>1121.73</v>
      </c>
      <c r="C19" s="65">
        <v>1725</v>
      </c>
      <c r="D19" s="65">
        <v>1083</v>
      </c>
      <c r="E19" s="68">
        <v>23.62</v>
      </c>
      <c r="F19" s="68">
        <f t="shared" si="2"/>
        <v>2.1056760539523771</v>
      </c>
      <c r="G19" s="68">
        <f t="shared" si="3"/>
        <v>2.1809787626962143</v>
      </c>
    </row>
    <row r="20" spans="1:9" x14ac:dyDescent="0.25">
      <c r="A20" s="62" t="s">
        <v>108</v>
      </c>
      <c r="B20" s="65">
        <v>104680.8</v>
      </c>
      <c r="C20" s="65">
        <v>224544</v>
      </c>
      <c r="D20" s="65">
        <v>224459</v>
      </c>
      <c r="E20" s="68">
        <v>141164.43</v>
      </c>
      <c r="F20" s="68">
        <f t="shared" si="2"/>
        <v>134.85226517183665</v>
      </c>
      <c r="G20" s="68">
        <f t="shared" si="3"/>
        <v>62.890964496856881</v>
      </c>
    </row>
    <row r="21" spans="1:9" x14ac:dyDescent="0.25">
      <c r="A21" s="62" t="s">
        <v>109</v>
      </c>
      <c r="B21" s="65">
        <v>22401.599999999999</v>
      </c>
      <c r="C21" s="65">
        <v>62176</v>
      </c>
      <c r="D21" s="65">
        <v>64417</v>
      </c>
      <c r="E21" s="68">
        <v>21833.279999999999</v>
      </c>
      <c r="F21" s="68">
        <f t="shared" si="2"/>
        <v>97.463038354403253</v>
      </c>
      <c r="G21" s="68">
        <f t="shared" si="3"/>
        <v>33.893661611065404</v>
      </c>
    </row>
    <row r="22" spans="1:9" x14ac:dyDescent="0.25">
      <c r="A22" s="62" t="s">
        <v>163</v>
      </c>
      <c r="B22" s="65">
        <v>13916.29</v>
      </c>
      <c r="C22" s="65">
        <v>17809</v>
      </c>
      <c r="D22" s="66">
        <v>17809</v>
      </c>
      <c r="E22" s="68">
        <v>0</v>
      </c>
      <c r="F22" s="68">
        <f t="shared" si="2"/>
        <v>0</v>
      </c>
      <c r="G22" s="68">
        <f t="shared" si="3"/>
        <v>0</v>
      </c>
    </row>
    <row r="23" spans="1:9" x14ac:dyDescent="0.25">
      <c r="A23" s="62" t="s">
        <v>110</v>
      </c>
      <c r="B23" s="65">
        <v>72651.86</v>
      </c>
      <c r="C23" s="65">
        <v>256779</v>
      </c>
      <c r="D23" s="66">
        <v>253934</v>
      </c>
      <c r="E23" s="68">
        <v>86753.96</v>
      </c>
      <c r="F23" s="68">
        <f t="shared" si="2"/>
        <v>119.41051474800508</v>
      </c>
      <c r="G23" s="68">
        <f t="shared" si="3"/>
        <v>34.163979616750808</v>
      </c>
    </row>
    <row r="24" spans="1:9" x14ac:dyDescent="0.25">
      <c r="A24" s="62" t="s">
        <v>111</v>
      </c>
      <c r="B24" s="65">
        <v>745817.88</v>
      </c>
      <c r="C24" s="65">
        <v>1700460</v>
      </c>
      <c r="D24" s="66">
        <v>1798032</v>
      </c>
      <c r="E24" s="68">
        <v>959410.34</v>
      </c>
      <c r="F24" s="68">
        <f t="shared" si="2"/>
        <v>128.63868857635862</v>
      </c>
      <c r="G24" s="68">
        <f t="shared" si="3"/>
        <v>53.358913523229845</v>
      </c>
    </row>
    <row r="25" spans="1:9" x14ac:dyDescent="0.25">
      <c r="A25" s="62" t="s">
        <v>112</v>
      </c>
      <c r="B25" s="65">
        <v>9515.6</v>
      </c>
      <c r="C25" s="65">
        <v>13865</v>
      </c>
      <c r="D25" s="66">
        <v>16121</v>
      </c>
      <c r="E25" s="68">
        <v>8791.26</v>
      </c>
      <c r="F25" s="68">
        <f t="shared" si="2"/>
        <v>92.387868342511254</v>
      </c>
      <c r="G25" s="68">
        <f t="shared" si="3"/>
        <v>54.532969418770548</v>
      </c>
    </row>
    <row r="26" spans="1:9" x14ac:dyDescent="0.25">
      <c r="A26" s="62" t="s">
        <v>113</v>
      </c>
      <c r="B26" s="65">
        <v>0</v>
      </c>
      <c r="C26" s="65">
        <v>6636</v>
      </c>
      <c r="D26" s="66">
        <v>5000</v>
      </c>
      <c r="E26" s="68">
        <v>0</v>
      </c>
      <c r="F26" s="68">
        <f t="shared" si="2"/>
        <v>0</v>
      </c>
      <c r="G26" s="68">
        <f t="shared" si="3"/>
        <v>0</v>
      </c>
    </row>
    <row r="27" spans="1:9" ht="25.5" x14ac:dyDescent="0.25">
      <c r="A27" s="62" t="s">
        <v>114</v>
      </c>
      <c r="B27" s="65">
        <v>0</v>
      </c>
      <c r="C27" s="65">
        <v>398</v>
      </c>
      <c r="D27" s="66">
        <v>319</v>
      </c>
      <c r="E27" s="68">
        <v>0</v>
      </c>
      <c r="F27" s="68">
        <f t="shared" si="2"/>
        <v>0</v>
      </c>
      <c r="G27" s="68">
        <f t="shared" si="3"/>
        <v>0</v>
      </c>
    </row>
    <row r="32" spans="1:9" x14ac:dyDescent="0.25">
      <c r="I32">
        <v>9940.75</v>
      </c>
    </row>
  </sheetData>
  <mergeCells count="1">
    <mergeCell ref="A2:G2"/>
  </mergeCells>
  <pageMargins left="0.23622047244094491" right="0.23622047244094491" top="0.39370078740157483" bottom="0.39370078740157483" header="0.23622047244094491" footer="0.23622047244094491"/>
  <pageSetup paperSize="9" scale="70" fitToHeight="0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2"/>
  <sheetViews>
    <sheetView workbookViewId="0">
      <selection activeCell="I34" sqref="I33:I34"/>
    </sheetView>
  </sheetViews>
  <sheetFormatPr defaultRowHeight="15" x14ac:dyDescent="0.25"/>
  <cols>
    <col min="1" max="1" width="37.7109375" style="75" customWidth="1"/>
    <col min="2" max="5" width="14.5703125" style="74" customWidth="1"/>
    <col min="6" max="7" width="11.28515625" style="74" customWidth="1"/>
  </cols>
  <sheetData>
    <row r="1" spans="1:7" ht="18" x14ac:dyDescent="0.25">
      <c r="A1" s="48"/>
      <c r="B1" s="57"/>
      <c r="C1" s="57"/>
      <c r="D1" s="57"/>
      <c r="E1" s="58"/>
      <c r="F1" s="58"/>
      <c r="G1" s="58"/>
    </row>
    <row r="2" spans="1:7" ht="15.75" customHeight="1" x14ac:dyDescent="0.25">
      <c r="A2" s="113" t="s">
        <v>20</v>
      </c>
      <c r="B2" s="113"/>
      <c r="C2" s="113"/>
      <c r="D2" s="113"/>
      <c r="E2" s="113"/>
      <c r="F2" s="113"/>
      <c r="G2" s="113"/>
    </row>
    <row r="3" spans="1:7" ht="18" x14ac:dyDescent="0.25">
      <c r="A3" s="48"/>
      <c r="B3" s="57"/>
      <c r="C3" s="57"/>
      <c r="D3" s="57"/>
      <c r="E3" s="58"/>
      <c r="F3" s="58"/>
      <c r="G3" s="58"/>
    </row>
    <row r="4" spans="1:7" s="60" customFormat="1" ht="38.25" x14ac:dyDescent="0.25">
      <c r="A4" s="19" t="s">
        <v>2</v>
      </c>
      <c r="B4" s="19" t="s">
        <v>141</v>
      </c>
      <c r="C4" s="19" t="s">
        <v>142</v>
      </c>
      <c r="D4" s="19" t="s">
        <v>143</v>
      </c>
      <c r="E4" s="19" t="s">
        <v>144</v>
      </c>
      <c r="F4" s="19" t="s">
        <v>145</v>
      </c>
      <c r="G4" s="19" t="s">
        <v>21</v>
      </c>
    </row>
    <row r="5" spans="1:7" s="60" customFormat="1" x14ac:dyDescent="0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 t="s">
        <v>11</v>
      </c>
      <c r="G5" s="19" t="s">
        <v>146</v>
      </c>
    </row>
    <row r="6" spans="1:7" ht="15.75" customHeight="1" x14ac:dyDescent="0.25">
      <c r="A6" s="4" t="s">
        <v>13</v>
      </c>
      <c r="B6" s="44">
        <v>971145.76</v>
      </c>
      <c r="C6" s="44">
        <v>2425284</v>
      </c>
      <c r="D6" s="44">
        <v>2526816</v>
      </c>
      <c r="E6" s="44">
        <v>1235291.54</v>
      </c>
      <c r="F6" s="44">
        <f t="shared" ref="F6:F11" si="0">E6/B6*100</f>
        <v>127.19939589706905</v>
      </c>
      <c r="G6" s="44">
        <f t="shared" ref="G6:G11" si="1">E6/D6*100</f>
        <v>48.887277110798735</v>
      </c>
    </row>
    <row r="7" spans="1:7" s="16" customFormat="1" ht="15.75" customHeight="1" x14ac:dyDescent="0.25">
      <c r="A7" s="4" t="s">
        <v>115</v>
      </c>
      <c r="B7" s="44">
        <v>971145.76</v>
      </c>
      <c r="C7" s="44">
        <v>2425284</v>
      </c>
      <c r="D7" s="44">
        <v>2526816</v>
      </c>
      <c r="E7" s="44">
        <v>1235291.54</v>
      </c>
      <c r="F7" s="44">
        <f t="shared" si="0"/>
        <v>127.19939589706905</v>
      </c>
      <c r="G7" s="44">
        <f t="shared" si="1"/>
        <v>48.887277110798735</v>
      </c>
    </row>
    <row r="8" spans="1:7" s="16" customFormat="1" x14ac:dyDescent="0.25">
      <c r="A8" s="43" t="s">
        <v>116</v>
      </c>
      <c r="B8" s="45">
        <v>922044.38</v>
      </c>
      <c r="C8" s="45">
        <v>2148484</v>
      </c>
      <c r="D8" s="45">
        <v>2242731</v>
      </c>
      <c r="E8" s="45">
        <v>1186741.07</v>
      </c>
      <c r="F8" s="45">
        <f t="shared" si="0"/>
        <v>128.70758672158493</v>
      </c>
      <c r="G8" s="45">
        <f t="shared" si="1"/>
        <v>52.914998276654671</v>
      </c>
    </row>
    <row r="9" spans="1:7" x14ac:dyDescent="0.25">
      <c r="A9" s="15" t="s">
        <v>117</v>
      </c>
      <c r="B9" s="46">
        <v>922044.38</v>
      </c>
      <c r="C9" s="46">
        <v>2148484</v>
      </c>
      <c r="D9" s="46">
        <v>2242731</v>
      </c>
      <c r="E9" s="46">
        <v>1186741.07</v>
      </c>
      <c r="F9" s="46">
        <f t="shared" si="0"/>
        <v>128.70758672158493</v>
      </c>
      <c r="G9" s="46">
        <f t="shared" si="1"/>
        <v>52.914998276654671</v>
      </c>
    </row>
    <row r="10" spans="1:7" s="16" customFormat="1" x14ac:dyDescent="0.25">
      <c r="A10" s="43" t="s">
        <v>118</v>
      </c>
      <c r="B10" s="45">
        <v>49101.38</v>
      </c>
      <c r="C10" s="45">
        <v>276800</v>
      </c>
      <c r="D10" s="45">
        <v>284085</v>
      </c>
      <c r="E10" s="45">
        <v>48550.47</v>
      </c>
      <c r="F10" s="45">
        <f t="shared" si="0"/>
        <v>98.878015241119499</v>
      </c>
      <c r="G10" s="45">
        <f t="shared" si="1"/>
        <v>17.090120914515023</v>
      </c>
    </row>
    <row r="11" spans="1:7" x14ac:dyDescent="0.25">
      <c r="A11" s="15" t="s">
        <v>119</v>
      </c>
      <c r="B11" s="46">
        <v>49101.38</v>
      </c>
      <c r="C11" s="46">
        <v>276800</v>
      </c>
      <c r="D11" s="46">
        <v>284085</v>
      </c>
      <c r="E11" s="46">
        <v>48550.47</v>
      </c>
      <c r="F11" s="46">
        <f t="shared" si="0"/>
        <v>98.878015241119499</v>
      </c>
      <c r="G11" s="46">
        <f t="shared" si="1"/>
        <v>17.090120914515023</v>
      </c>
    </row>
    <row r="32" spans="9:9" x14ac:dyDescent="0.25">
      <c r="I32">
        <v>9940.75</v>
      </c>
    </row>
  </sheetData>
  <mergeCells count="1">
    <mergeCell ref="A2:G2"/>
  </mergeCells>
  <pageMargins left="0.23622047244094491" right="0.23622047244094491" top="0.39370078740157483" bottom="0.39370078740157483" header="0.23622047244094491" footer="0.23622047244094491"/>
  <pageSetup paperSize="9" scale="83" fitToHeight="0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2"/>
  <sheetViews>
    <sheetView workbookViewId="0">
      <selection activeCell="I34" sqref="I33:I34"/>
    </sheetView>
  </sheetViews>
  <sheetFormatPr defaultRowHeight="15" x14ac:dyDescent="0.25"/>
  <cols>
    <col min="1" max="1" width="7.42578125" bestFit="1" customWidth="1"/>
    <col min="2" max="2" width="5.5703125" customWidth="1"/>
    <col min="3" max="3" width="25.28515625" customWidth="1"/>
    <col min="4" max="7" width="16.42578125" customWidth="1"/>
    <col min="8" max="9" width="11.42578125" customWidth="1"/>
  </cols>
  <sheetData>
    <row r="1" spans="1:9" ht="18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ht="18" customHeight="1" x14ac:dyDescent="0.25">
      <c r="A2" s="113" t="s">
        <v>34</v>
      </c>
      <c r="B2" s="113"/>
      <c r="C2" s="113"/>
      <c r="D2" s="113"/>
      <c r="E2" s="113"/>
      <c r="F2" s="113"/>
      <c r="G2" s="113"/>
      <c r="H2" s="113"/>
      <c r="I2" s="113"/>
    </row>
    <row r="3" spans="1:9" ht="15.75" customHeight="1" x14ac:dyDescent="0.25">
      <c r="A3" s="113" t="s">
        <v>16</v>
      </c>
      <c r="B3" s="113"/>
      <c r="C3" s="113"/>
      <c r="D3" s="113"/>
      <c r="E3" s="113"/>
      <c r="F3" s="113"/>
      <c r="G3" s="113"/>
      <c r="H3" s="113"/>
      <c r="I3" s="113"/>
    </row>
    <row r="4" spans="1:9" ht="18" x14ac:dyDescent="0.25">
      <c r="A4" s="2"/>
      <c r="B4" s="2"/>
      <c r="C4" s="2"/>
      <c r="D4" s="2"/>
      <c r="E4" s="2"/>
      <c r="F4" s="2"/>
      <c r="G4" s="3"/>
      <c r="H4" s="3"/>
      <c r="I4" s="3"/>
    </row>
    <row r="5" spans="1:9" ht="25.5" customHeight="1" x14ac:dyDescent="0.25">
      <c r="A5" s="114" t="s">
        <v>2</v>
      </c>
      <c r="B5" s="115"/>
      <c r="C5" s="116"/>
      <c r="D5" s="21" t="s">
        <v>141</v>
      </c>
      <c r="E5" s="19" t="s">
        <v>142</v>
      </c>
      <c r="F5" s="21" t="s">
        <v>143</v>
      </c>
      <c r="G5" s="21" t="s">
        <v>144</v>
      </c>
      <c r="H5" s="21" t="s">
        <v>145</v>
      </c>
      <c r="I5" s="21" t="s">
        <v>21</v>
      </c>
    </row>
    <row r="6" spans="1:9" x14ac:dyDescent="0.25">
      <c r="A6" s="114">
        <v>1</v>
      </c>
      <c r="B6" s="115"/>
      <c r="C6" s="116"/>
      <c r="D6" s="21">
        <v>2</v>
      </c>
      <c r="E6" s="21">
        <v>3</v>
      </c>
      <c r="F6" s="21">
        <v>4</v>
      </c>
      <c r="G6" s="21">
        <v>5</v>
      </c>
      <c r="H6" s="21" t="s">
        <v>11</v>
      </c>
      <c r="I6" s="21" t="s">
        <v>146</v>
      </c>
    </row>
    <row r="7" spans="1:9" ht="25.5" x14ac:dyDescent="0.25">
      <c r="A7" s="4">
        <v>8</v>
      </c>
      <c r="B7" s="4"/>
      <c r="C7" s="4" t="s">
        <v>4</v>
      </c>
      <c r="D7" s="37">
        <v>0</v>
      </c>
      <c r="E7" s="37">
        <v>0</v>
      </c>
      <c r="F7" s="37">
        <v>0</v>
      </c>
      <c r="G7" s="38">
        <v>0</v>
      </c>
      <c r="H7" s="38">
        <v>0</v>
      </c>
      <c r="I7" s="38">
        <v>0</v>
      </c>
    </row>
    <row r="8" spans="1:9" x14ac:dyDescent="0.25">
      <c r="A8" s="4"/>
      <c r="B8" s="6">
        <v>84</v>
      </c>
      <c r="C8" s="6" t="s">
        <v>8</v>
      </c>
      <c r="D8" s="37">
        <v>0</v>
      </c>
      <c r="E8" s="37">
        <v>0</v>
      </c>
      <c r="F8" s="37">
        <v>0</v>
      </c>
      <c r="G8" s="38">
        <v>0</v>
      </c>
      <c r="H8" s="38">
        <v>0</v>
      </c>
      <c r="I8" s="38">
        <v>0</v>
      </c>
    </row>
    <row r="9" spans="1:9" ht="25.5" x14ac:dyDescent="0.25">
      <c r="A9" s="5">
        <v>5</v>
      </c>
      <c r="B9" s="5"/>
      <c r="C9" s="8" t="s">
        <v>5</v>
      </c>
      <c r="D9" s="37">
        <v>0</v>
      </c>
      <c r="E9" s="37">
        <v>0</v>
      </c>
      <c r="F9" s="37">
        <v>0</v>
      </c>
      <c r="G9" s="38">
        <v>0</v>
      </c>
      <c r="H9" s="38">
        <v>0</v>
      </c>
      <c r="I9" s="38">
        <v>0</v>
      </c>
    </row>
    <row r="10" spans="1:9" ht="25.5" x14ac:dyDescent="0.25">
      <c r="A10" s="6"/>
      <c r="B10" s="6">
        <v>54</v>
      </c>
      <c r="C10" s="9" t="s">
        <v>9</v>
      </c>
      <c r="D10" s="37">
        <v>0</v>
      </c>
      <c r="E10" s="37">
        <v>0</v>
      </c>
      <c r="F10" s="40">
        <v>0</v>
      </c>
      <c r="G10" s="38">
        <v>0</v>
      </c>
      <c r="H10" s="38">
        <v>0</v>
      </c>
      <c r="I10" s="38">
        <v>0</v>
      </c>
    </row>
    <row r="32" spans="9:9" x14ac:dyDescent="0.25">
      <c r="I32">
        <v>9940.75</v>
      </c>
    </row>
  </sheetData>
  <mergeCells count="4">
    <mergeCell ref="A5:C5"/>
    <mergeCell ref="A2:I2"/>
    <mergeCell ref="A3:I3"/>
    <mergeCell ref="A6:C6"/>
  </mergeCells>
  <pageMargins left="0.23622047244094491" right="0.23622047244094491" top="0.39370078740157483" bottom="0.39370078740157483" header="0.23622047244094491" footer="0.23622047244094491"/>
  <pageSetup paperSize="9" scale="78" fitToHeight="0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2"/>
  <sheetViews>
    <sheetView workbookViewId="0">
      <selection activeCell="I34" sqref="I33:I34"/>
    </sheetView>
  </sheetViews>
  <sheetFormatPr defaultRowHeight="15" x14ac:dyDescent="0.25"/>
  <cols>
    <col min="1" max="1" width="37.7109375" customWidth="1"/>
    <col min="2" max="5" width="12.7109375" customWidth="1"/>
    <col min="6" max="7" width="11" customWidth="1"/>
  </cols>
  <sheetData>
    <row r="1" spans="1:7" ht="18" x14ac:dyDescent="0.25">
      <c r="A1" s="2"/>
      <c r="B1" s="2"/>
      <c r="C1" s="2"/>
      <c r="D1" s="2"/>
      <c r="E1" s="3"/>
      <c r="F1" s="3"/>
      <c r="G1" s="3"/>
    </row>
    <row r="2" spans="1:7" ht="15.75" customHeight="1" x14ac:dyDescent="0.25">
      <c r="A2" s="113" t="s">
        <v>17</v>
      </c>
      <c r="B2" s="113"/>
      <c r="C2" s="113"/>
      <c r="D2" s="113"/>
      <c r="E2" s="113"/>
      <c r="F2" s="113"/>
      <c r="G2" s="113"/>
    </row>
    <row r="3" spans="1:7" ht="18" x14ac:dyDescent="0.25">
      <c r="A3" s="2"/>
      <c r="B3" s="2"/>
      <c r="C3" s="2"/>
      <c r="D3" s="2"/>
      <c r="E3" s="3"/>
      <c r="F3" s="3"/>
      <c r="G3" s="3"/>
    </row>
    <row r="4" spans="1:7" ht="38.25" x14ac:dyDescent="0.25">
      <c r="A4" s="19" t="s">
        <v>2</v>
      </c>
      <c r="B4" s="19" t="s">
        <v>141</v>
      </c>
      <c r="C4" s="19" t="s">
        <v>142</v>
      </c>
      <c r="D4" s="19" t="s">
        <v>143</v>
      </c>
      <c r="E4" s="19" t="s">
        <v>144</v>
      </c>
      <c r="F4" s="19" t="s">
        <v>145</v>
      </c>
      <c r="G4" s="19" t="s">
        <v>21</v>
      </c>
    </row>
    <row r="5" spans="1:7" x14ac:dyDescent="0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 t="s">
        <v>11</v>
      </c>
      <c r="G5" s="19" t="s">
        <v>146</v>
      </c>
    </row>
    <row r="6" spans="1:7" x14ac:dyDescent="0.25">
      <c r="A6" s="4" t="s">
        <v>18</v>
      </c>
      <c r="B6" s="37">
        <v>0</v>
      </c>
      <c r="C6" s="37">
        <v>0</v>
      </c>
      <c r="D6" s="40">
        <v>0</v>
      </c>
      <c r="E6" s="38">
        <v>0</v>
      </c>
      <c r="F6" s="38">
        <v>0</v>
      </c>
      <c r="G6" s="38">
        <v>0</v>
      </c>
    </row>
    <row r="7" spans="1:7" x14ac:dyDescent="0.25">
      <c r="A7" s="4" t="s">
        <v>107</v>
      </c>
      <c r="B7" s="37">
        <v>0</v>
      </c>
      <c r="C7" s="37">
        <v>0</v>
      </c>
      <c r="D7" s="37">
        <v>0</v>
      </c>
      <c r="E7" s="38">
        <v>0</v>
      </c>
      <c r="F7" s="38">
        <v>0</v>
      </c>
      <c r="G7" s="38">
        <v>0</v>
      </c>
    </row>
    <row r="8" spans="1:7" ht="15.75" customHeight="1" x14ac:dyDescent="0.25">
      <c r="A8" s="4" t="s">
        <v>19</v>
      </c>
      <c r="B8" s="37">
        <v>0</v>
      </c>
      <c r="C8" s="37">
        <v>0</v>
      </c>
      <c r="D8" s="40">
        <v>0</v>
      </c>
      <c r="E8" s="38">
        <v>0</v>
      </c>
      <c r="F8" s="38">
        <v>0</v>
      </c>
      <c r="G8" s="38">
        <v>0</v>
      </c>
    </row>
    <row r="9" spans="1:7" ht="15.75" customHeight="1" x14ac:dyDescent="0.25">
      <c r="A9" s="4" t="s">
        <v>107</v>
      </c>
      <c r="B9" s="37">
        <v>0</v>
      </c>
      <c r="C9" s="37">
        <v>0</v>
      </c>
      <c r="D9" s="37">
        <v>0</v>
      </c>
      <c r="E9" s="38">
        <v>0</v>
      </c>
      <c r="F9" s="38">
        <v>0</v>
      </c>
      <c r="G9" s="38">
        <v>0</v>
      </c>
    </row>
    <row r="32" spans="9:9" x14ac:dyDescent="0.25">
      <c r="I32">
        <v>9940.75</v>
      </c>
    </row>
  </sheetData>
  <mergeCells count="1">
    <mergeCell ref="A2:G2"/>
  </mergeCells>
  <pageMargins left="0.23622047244094491" right="0.23622047244094491" top="0.39370078740157483" bottom="0.39370078740157483" header="0.23622047244094491" footer="0.23622047244094491"/>
  <pageSetup paperSize="9" scale="89" fitToHeight="0" orientation="portrait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33"/>
  <sheetViews>
    <sheetView workbookViewId="0">
      <selection activeCell="I34" sqref="I33:I34"/>
    </sheetView>
  </sheetViews>
  <sheetFormatPr defaultRowHeight="15" x14ac:dyDescent="0.25"/>
  <cols>
    <col min="1" max="1" width="70.28515625" style="47" customWidth="1"/>
    <col min="2" max="2" width="13.5703125" style="59" customWidth="1"/>
    <col min="3" max="4" width="13.7109375" style="59" customWidth="1"/>
    <col min="5" max="5" width="13.85546875" style="59" customWidth="1"/>
    <col min="6" max="7" width="10.140625" style="59" customWidth="1"/>
  </cols>
  <sheetData>
    <row r="1" spans="1:7" ht="18" x14ac:dyDescent="0.25">
      <c r="A1" s="50"/>
      <c r="B1" s="57"/>
      <c r="C1" s="57"/>
      <c r="D1" s="57"/>
      <c r="E1" s="58"/>
      <c r="F1" s="58"/>
      <c r="G1" s="58"/>
    </row>
    <row r="2" spans="1:7" ht="18" customHeight="1" x14ac:dyDescent="0.25">
      <c r="A2" s="113" t="s">
        <v>6</v>
      </c>
      <c r="B2" s="117"/>
      <c r="C2" s="117"/>
      <c r="D2" s="117"/>
      <c r="E2" s="117"/>
      <c r="F2" s="117"/>
      <c r="G2" s="117"/>
    </row>
    <row r="3" spans="1:7" ht="18" x14ac:dyDescent="0.25">
      <c r="A3" s="50"/>
      <c r="B3" s="57"/>
      <c r="C3" s="57"/>
      <c r="D3" s="57"/>
      <c r="E3" s="58"/>
      <c r="F3" s="58"/>
      <c r="G3" s="58"/>
    </row>
    <row r="4" spans="1:7" ht="15.75" x14ac:dyDescent="0.25">
      <c r="A4" s="118" t="s">
        <v>35</v>
      </c>
      <c r="B4" s="118"/>
      <c r="C4" s="118"/>
      <c r="D4" s="118"/>
      <c r="E4" s="118"/>
      <c r="F4" s="118"/>
      <c r="G4" s="118"/>
    </row>
    <row r="5" spans="1:7" ht="18" x14ac:dyDescent="0.25">
      <c r="A5" s="50"/>
      <c r="B5" s="57"/>
      <c r="C5" s="57"/>
      <c r="D5" s="57"/>
      <c r="E5" s="58"/>
      <c r="F5" s="58"/>
      <c r="G5" s="58"/>
    </row>
    <row r="6" spans="1:7" s="60" customFormat="1" ht="38.25" x14ac:dyDescent="0.25">
      <c r="A6" s="32" t="s">
        <v>2</v>
      </c>
      <c r="B6" s="19" t="s">
        <v>141</v>
      </c>
      <c r="C6" s="19" t="s">
        <v>142</v>
      </c>
      <c r="D6" s="19" t="s">
        <v>143</v>
      </c>
      <c r="E6" s="19" t="s">
        <v>144</v>
      </c>
      <c r="F6" s="19" t="s">
        <v>145</v>
      </c>
      <c r="G6" s="19" t="s">
        <v>21</v>
      </c>
    </row>
    <row r="7" spans="1:7" s="61" customFormat="1" ht="15.75" customHeight="1" x14ac:dyDescent="0.2">
      <c r="A7" s="33">
        <v>1</v>
      </c>
      <c r="B7" s="20">
        <v>2</v>
      </c>
      <c r="C7" s="20">
        <v>3</v>
      </c>
      <c r="D7" s="20">
        <v>4</v>
      </c>
      <c r="E7" s="20">
        <v>5</v>
      </c>
      <c r="F7" s="20" t="s">
        <v>11</v>
      </c>
      <c r="G7" s="20" t="s">
        <v>146</v>
      </c>
    </row>
    <row r="8" spans="1:7" s="22" customFormat="1" ht="12.75" customHeight="1" x14ac:dyDescent="0.25">
      <c r="A8" s="51" t="s">
        <v>171</v>
      </c>
      <c r="B8" s="52">
        <v>971145.76</v>
      </c>
      <c r="C8" s="52">
        <v>2425284</v>
      </c>
      <c r="D8" s="52">
        <v>2526816</v>
      </c>
      <c r="E8" s="52">
        <v>1235291.54</v>
      </c>
      <c r="F8" s="52">
        <f t="shared" ref="F8:F71" si="0">IFERROR(E8/B8*100,0)</f>
        <v>127.19939589706905</v>
      </c>
      <c r="G8" s="52">
        <f t="shared" ref="G8:G71" si="1">IFERROR(E8/D8*100,0)</f>
        <v>48.887277110798735</v>
      </c>
    </row>
    <row r="9" spans="1:7" s="85" customFormat="1" ht="12.75" x14ac:dyDescent="0.2">
      <c r="A9" s="81" t="s">
        <v>120</v>
      </c>
      <c r="B9" s="53">
        <v>103638.64</v>
      </c>
      <c r="C9" s="53">
        <v>223272</v>
      </c>
      <c r="D9" s="53">
        <v>222792</v>
      </c>
      <c r="E9" s="53">
        <v>140602.25</v>
      </c>
      <c r="F9" s="53">
        <f t="shared" si="0"/>
        <v>135.66585783063152</v>
      </c>
      <c r="G9" s="53">
        <f t="shared" si="1"/>
        <v>63.109200509892638</v>
      </c>
    </row>
    <row r="10" spans="1:7" s="86" customFormat="1" ht="12.75" x14ac:dyDescent="0.2">
      <c r="A10" s="82" t="s">
        <v>121</v>
      </c>
      <c r="B10" s="54">
        <v>22098.67</v>
      </c>
      <c r="C10" s="54">
        <v>39552</v>
      </c>
      <c r="D10" s="54">
        <v>39072</v>
      </c>
      <c r="E10" s="54">
        <v>24565.97</v>
      </c>
      <c r="F10" s="54">
        <f t="shared" si="0"/>
        <v>111.16492530998474</v>
      </c>
      <c r="G10" s="54">
        <f t="shared" si="1"/>
        <v>62.873592342342342</v>
      </c>
    </row>
    <row r="11" spans="1:7" s="87" customFormat="1" ht="12.75" x14ac:dyDescent="0.2">
      <c r="A11" s="83" t="s">
        <v>117</v>
      </c>
      <c r="B11" s="55">
        <v>22098.67</v>
      </c>
      <c r="C11" s="55">
        <v>39552</v>
      </c>
      <c r="D11" s="55">
        <v>39072</v>
      </c>
      <c r="E11" s="55">
        <v>24565.97</v>
      </c>
      <c r="F11" s="55">
        <f t="shared" si="0"/>
        <v>111.16492530998474</v>
      </c>
      <c r="G11" s="55">
        <f t="shared" si="1"/>
        <v>62.873592342342342</v>
      </c>
    </row>
    <row r="12" spans="1:7" s="85" customFormat="1" ht="12.75" x14ac:dyDescent="0.2">
      <c r="A12" s="81" t="s">
        <v>108</v>
      </c>
      <c r="B12" s="53">
        <v>22098.67</v>
      </c>
      <c r="C12" s="53">
        <v>39552</v>
      </c>
      <c r="D12" s="53">
        <v>39072</v>
      </c>
      <c r="E12" s="53">
        <v>24565.97</v>
      </c>
      <c r="F12" s="53">
        <f t="shared" si="0"/>
        <v>111.16492530998474</v>
      </c>
      <c r="G12" s="53">
        <f t="shared" si="1"/>
        <v>62.873592342342342</v>
      </c>
    </row>
    <row r="13" spans="1:7" s="87" customFormat="1" ht="12.75" x14ac:dyDescent="0.2">
      <c r="A13" s="83" t="s">
        <v>52</v>
      </c>
      <c r="B13" s="55">
        <v>22098.67</v>
      </c>
      <c r="C13" s="55">
        <v>39552</v>
      </c>
      <c r="D13" s="55">
        <v>39072</v>
      </c>
      <c r="E13" s="55">
        <v>24565.97</v>
      </c>
      <c r="F13" s="55">
        <f t="shared" si="0"/>
        <v>111.16492530998474</v>
      </c>
      <c r="G13" s="55">
        <f t="shared" si="1"/>
        <v>62.873592342342342</v>
      </c>
    </row>
    <row r="14" spans="1:7" s="87" customFormat="1" ht="12.75" x14ac:dyDescent="0.2">
      <c r="A14" s="83" t="s">
        <v>60</v>
      </c>
      <c r="B14" s="55">
        <v>21793.75</v>
      </c>
      <c r="C14" s="55">
        <v>39052</v>
      </c>
      <c r="D14" s="55">
        <v>38572</v>
      </c>
      <c r="E14" s="55">
        <v>24319.77</v>
      </c>
      <c r="F14" s="55">
        <f t="shared" si="0"/>
        <v>111.59057069113851</v>
      </c>
      <c r="G14" s="55">
        <f t="shared" si="1"/>
        <v>63.050321476718864</v>
      </c>
    </row>
    <row r="15" spans="1:7" s="87" customFormat="1" ht="12.75" x14ac:dyDescent="0.2">
      <c r="A15" s="84" t="s">
        <v>62</v>
      </c>
      <c r="B15" s="56">
        <v>2859.7</v>
      </c>
      <c r="C15" s="56">
        <v>0</v>
      </c>
      <c r="D15" s="56">
        <v>0</v>
      </c>
      <c r="E15" s="56">
        <v>2644.69</v>
      </c>
      <c r="F15" s="56">
        <f t="shared" si="0"/>
        <v>92.481379165646743</v>
      </c>
      <c r="G15" s="56">
        <f t="shared" si="1"/>
        <v>0</v>
      </c>
    </row>
    <row r="16" spans="1:7" s="87" customFormat="1" ht="12.75" x14ac:dyDescent="0.2">
      <c r="A16" s="84" t="s">
        <v>64</v>
      </c>
      <c r="B16" s="56">
        <v>65</v>
      </c>
      <c r="C16" s="56">
        <v>0</v>
      </c>
      <c r="D16" s="56">
        <v>0</v>
      </c>
      <c r="E16" s="56">
        <v>191</v>
      </c>
      <c r="F16" s="56">
        <f t="shared" si="0"/>
        <v>293.84615384615387</v>
      </c>
      <c r="G16" s="56">
        <f t="shared" si="1"/>
        <v>0</v>
      </c>
    </row>
    <row r="17" spans="1:9" s="87" customFormat="1" ht="12.75" x14ac:dyDescent="0.2">
      <c r="A17" s="84" t="s">
        <v>65</v>
      </c>
      <c r="B17" s="56">
        <v>1070.28</v>
      </c>
      <c r="C17" s="56">
        <v>0</v>
      </c>
      <c r="D17" s="56">
        <v>0</v>
      </c>
      <c r="E17" s="56">
        <v>1026.02</v>
      </c>
      <c r="F17" s="56">
        <f t="shared" si="0"/>
        <v>95.86463355383637</v>
      </c>
      <c r="G17" s="56">
        <f t="shared" si="1"/>
        <v>0</v>
      </c>
    </row>
    <row r="18" spans="1:9" s="87" customFormat="1" ht="12.75" x14ac:dyDescent="0.2">
      <c r="A18" s="84" t="s">
        <v>67</v>
      </c>
      <c r="B18" s="56">
        <v>4878.54</v>
      </c>
      <c r="C18" s="56">
        <v>0</v>
      </c>
      <c r="D18" s="56">
        <v>0</v>
      </c>
      <c r="E18" s="56">
        <v>4008.27</v>
      </c>
      <c r="F18" s="56">
        <f t="shared" si="0"/>
        <v>82.161261360980959</v>
      </c>
      <c r="G18" s="56">
        <f t="shared" si="1"/>
        <v>0</v>
      </c>
    </row>
    <row r="19" spans="1:9" s="87" customFormat="1" ht="12.75" x14ac:dyDescent="0.2">
      <c r="A19" s="84" t="s">
        <v>69</v>
      </c>
      <c r="B19" s="56">
        <v>267.52999999999997</v>
      </c>
      <c r="C19" s="56">
        <v>0</v>
      </c>
      <c r="D19" s="56">
        <v>0</v>
      </c>
      <c r="E19" s="56">
        <v>168.64</v>
      </c>
      <c r="F19" s="56">
        <f t="shared" si="0"/>
        <v>63.035921205098497</v>
      </c>
      <c r="G19" s="56">
        <f t="shared" si="1"/>
        <v>0</v>
      </c>
    </row>
    <row r="20" spans="1:9" s="87" customFormat="1" ht="12.75" x14ac:dyDescent="0.2">
      <c r="A20" s="84" t="s">
        <v>70</v>
      </c>
      <c r="B20" s="56">
        <v>879.18</v>
      </c>
      <c r="C20" s="56">
        <v>0</v>
      </c>
      <c r="D20" s="56">
        <v>0</v>
      </c>
      <c r="E20" s="56">
        <v>1310.3399999999999</v>
      </c>
      <c r="F20" s="56">
        <f t="shared" si="0"/>
        <v>149.04115198252916</v>
      </c>
      <c r="G20" s="56">
        <f t="shared" si="1"/>
        <v>0</v>
      </c>
    </row>
    <row r="21" spans="1:9" s="87" customFormat="1" ht="12.75" x14ac:dyDescent="0.2">
      <c r="A21" s="84" t="s">
        <v>71</v>
      </c>
      <c r="B21" s="56">
        <v>29.85</v>
      </c>
      <c r="C21" s="56">
        <v>0</v>
      </c>
      <c r="D21" s="56">
        <v>0</v>
      </c>
      <c r="E21" s="56">
        <v>978.23</v>
      </c>
      <c r="F21" s="56">
        <f t="shared" si="0"/>
        <v>3277.1524288107203</v>
      </c>
      <c r="G21" s="56">
        <f t="shared" si="1"/>
        <v>0</v>
      </c>
    </row>
    <row r="22" spans="1:9" s="87" customFormat="1" ht="12.75" x14ac:dyDescent="0.2">
      <c r="A22" s="84" t="s">
        <v>72</v>
      </c>
      <c r="B22" s="56">
        <v>0</v>
      </c>
      <c r="C22" s="56">
        <v>0</v>
      </c>
      <c r="D22" s="56">
        <v>0</v>
      </c>
      <c r="E22" s="56">
        <v>822.86</v>
      </c>
      <c r="F22" s="56">
        <f t="shared" si="0"/>
        <v>0</v>
      </c>
      <c r="G22" s="56">
        <f t="shared" si="1"/>
        <v>0</v>
      </c>
    </row>
    <row r="23" spans="1:9" s="87" customFormat="1" ht="12.75" x14ac:dyDescent="0.2">
      <c r="A23" s="84" t="s">
        <v>74</v>
      </c>
      <c r="B23" s="56">
        <v>2583.67</v>
      </c>
      <c r="C23" s="56">
        <v>0</v>
      </c>
      <c r="D23" s="56">
        <v>0</v>
      </c>
      <c r="E23" s="56">
        <v>2902.28</v>
      </c>
      <c r="F23" s="56">
        <f t="shared" si="0"/>
        <v>112.33168322579897</v>
      </c>
      <c r="G23" s="56">
        <f t="shared" si="1"/>
        <v>0</v>
      </c>
    </row>
    <row r="24" spans="1:9" s="87" customFormat="1" ht="12.75" x14ac:dyDescent="0.2">
      <c r="A24" s="84" t="s">
        <v>75</v>
      </c>
      <c r="B24" s="56">
        <v>822.08</v>
      </c>
      <c r="C24" s="56">
        <v>0</v>
      </c>
      <c r="D24" s="56">
        <v>0</v>
      </c>
      <c r="E24" s="56">
        <v>250</v>
      </c>
      <c r="F24" s="56">
        <f t="shared" si="0"/>
        <v>30.41066562864928</v>
      </c>
      <c r="G24" s="56">
        <f t="shared" si="1"/>
        <v>0</v>
      </c>
    </row>
    <row r="25" spans="1:9" s="87" customFormat="1" ht="12.75" x14ac:dyDescent="0.2">
      <c r="A25" s="84" t="s">
        <v>76</v>
      </c>
      <c r="B25" s="56">
        <v>777.98</v>
      </c>
      <c r="C25" s="56">
        <v>0</v>
      </c>
      <c r="D25" s="56">
        <v>0</v>
      </c>
      <c r="E25" s="56">
        <v>127.44</v>
      </c>
      <c r="F25" s="56">
        <f t="shared" si="0"/>
        <v>16.380883827347745</v>
      </c>
      <c r="G25" s="56">
        <f t="shared" si="1"/>
        <v>0</v>
      </c>
    </row>
    <row r="26" spans="1:9" s="87" customFormat="1" ht="12.75" x14ac:dyDescent="0.2">
      <c r="A26" s="84" t="s">
        <v>77</v>
      </c>
      <c r="B26" s="56">
        <v>4697.07</v>
      </c>
      <c r="C26" s="56">
        <v>0</v>
      </c>
      <c r="D26" s="56">
        <v>0</v>
      </c>
      <c r="E26" s="56">
        <v>5678.82</v>
      </c>
      <c r="F26" s="56">
        <f t="shared" si="0"/>
        <v>120.90132784906335</v>
      </c>
      <c r="G26" s="56">
        <f t="shared" si="1"/>
        <v>0</v>
      </c>
    </row>
    <row r="27" spans="1:9" s="87" customFormat="1" ht="12.75" x14ac:dyDescent="0.2">
      <c r="A27" s="84" t="s">
        <v>78</v>
      </c>
      <c r="B27" s="56">
        <v>920.76</v>
      </c>
      <c r="C27" s="56">
        <v>0</v>
      </c>
      <c r="D27" s="56">
        <v>0</v>
      </c>
      <c r="E27" s="56">
        <v>1090.73</v>
      </c>
      <c r="F27" s="56">
        <f t="shared" si="0"/>
        <v>118.45975064077501</v>
      </c>
      <c r="G27" s="56">
        <f t="shared" si="1"/>
        <v>0</v>
      </c>
    </row>
    <row r="28" spans="1:9" s="87" customFormat="1" ht="12.75" x14ac:dyDescent="0.2">
      <c r="A28" s="84" t="s">
        <v>79</v>
      </c>
      <c r="B28" s="56">
        <v>709.68</v>
      </c>
      <c r="C28" s="56">
        <v>0</v>
      </c>
      <c r="D28" s="56">
        <v>0</v>
      </c>
      <c r="E28" s="56">
        <v>857.28</v>
      </c>
      <c r="F28" s="56">
        <f t="shared" si="0"/>
        <v>120.79810618870476</v>
      </c>
      <c r="G28" s="56">
        <f t="shared" si="1"/>
        <v>0</v>
      </c>
    </row>
    <row r="29" spans="1:9" s="87" customFormat="1" ht="12.75" x14ac:dyDescent="0.2">
      <c r="A29" s="84" t="s">
        <v>80</v>
      </c>
      <c r="B29" s="56">
        <v>111.98</v>
      </c>
      <c r="C29" s="56">
        <v>0</v>
      </c>
      <c r="D29" s="56">
        <v>0</v>
      </c>
      <c r="E29" s="56">
        <v>112.27</v>
      </c>
      <c r="F29" s="56">
        <f t="shared" si="0"/>
        <v>100.25897481693158</v>
      </c>
      <c r="G29" s="56">
        <f t="shared" si="1"/>
        <v>0</v>
      </c>
    </row>
    <row r="30" spans="1:9" s="87" customFormat="1" ht="12.75" x14ac:dyDescent="0.2">
      <c r="A30" s="84" t="s">
        <v>81</v>
      </c>
      <c r="B30" s="56">
        <v>732.8</v>
      </c>
      <c r="C30" s="56">
        <v>0</v>
      </c>
      <c r="D30" s="56">
        <v>0</v>
      </c>
      <c r="E30" s="56">
        <v>810.26</v>
      </c>
      <c r="F30" s="56">
        <f t="shared" si="0"/>
        <v>110.57041484716157</v>
      </c>
      <c r="G30" s="56">
        <f t="shared" si="1"/>
        <v>0</v>
      </c>
    </row>
    <row r="31" spans="1:9" s="87" customFormat="1" ht="12.75" x14ac:dyDescent="0.2">
      <c r="A31" s="84" t="s">
        <v>82</v>
      </c>
      <c r="B31" s="56">
        <v>42.65</v>
      </c>
      <c r="C31" s="56">
        <v>0</v>
      </c>
      <c r="D31" s="56">
        <v>0</v>
      </c>
      <c r="E31" s="56">
        <v>380</v>
      </c>
      <c r="F31" s="56">
        <f t="shared" si="0"/>
        <v>890.97303634232128</v>
      </c>
      <c r="G31" s="56">
        <f t="shared" si="1"/>
        <v>0</v>
      </c>
    </row>
    <row r="32" spans="1:9" s="87" customFormat="1" ht="12.75" x14ac:dyDescent="0.2">
      <c r="A32" s="84" t="s">
        <v>160</v>
      </c>
      <c r="B32" s="56">
        <v>0</v>
      </c>
      <c r="C32" s="56">
        <v>0</v>
      </c>
      <c r="D32" s="56">
        <v>0</v>
      </c>
      <c r="E32" s="56">
        <v>682.55</v>
      </c>
      <c r="F32" s="56">
        <f t="shared" si="0"/>
        <v>0</v>
      </c>
      <c r="G32" s="56">
        <f t="shared" si="1"/>
        <v>0</v>
      </c>
      <c r="I32" s="87">
        <v>9940.75</v>
      </c>
    </row>
    <row r="33" spans="1:7" s="87" customFormat="1" ht="12.75" x14ac:dyDescent="0.2">
      <c r="A33" s="84" t="s">
        <v>85</v>
      </c>
      <c r="B33" s="56">
        <v>55</v>
      </c>
      <c r="C33" s="56">
        <v>0</v>
      </c>
      <c r="D33" s="56">
        <v>0</v>
      </c>
      <c r="E33" s="56">
        <v>108.09</v>
      </c>
      <c r="F33" s="56">
        <f t="shared" si="0"/>
        <v>196.52727272727273</v>
      </c>
      <c r="G33" s="56">
        <f t="shared" si="1"/>
        <v>0</v>
      </c>
    </row>
    <row r="34" spans="1:7" s="87" customFormat="1" ht="12.75" x14ac:dyDescent="0.2">
      <c r="A34" s="84" t="s">
        <v>88</v>
      </c>
      <c r="B34" s="56">
        <v>290</v>
      </c>
      <c r="C34" s="56">
        <v>0</v>
      </c>
      <c r="D34" s="56">
        <v>0</v>
      </c>
      <c r="E34" s="56">
        <v>170</v>
      </c>
      <c r="F34" s="56">
        <f t="shared" si="0"/>
        <v>58.620689655172406</v>
      </c>
      <c r="G34" s="56">
        <f t="shared" si="1"/>
        <v>0</v>
      </c>
    </row>
    <row r="35" spans="1:7" s="87" customFormat="1" ht="12.75" x14ac:dyDescent="0.2">
      <c r="A35" s="83" t="s">
        <v>89</v>
      </c>
      <c r="B35" s="55">
        <v>304.92</v>
      </c>
      <c r="C35" s="55">
        <v>500</v>
      </c>
      <c r="D35" s="55">
        <v>500</v>
      </c>
      <c r="E35" s="55">
        <v>246.2</v>
      </c>
      <c r="F35" s="55">
        <f t="shared" si="0"/>
        <v>80.742489833398906</v>
      </c>
      <c r="G35" s="55">
        <f t="shared" si="1"/>
        <v>49.24</v>
      </c>
    </row>
    <row r="36" spans="1:7" s="87" customFormat="1" ht="12.75" x14ac:dyDescent="0.2">
      <c r="A36" s="84" t="s">
        <v>91</v>
      </c>
      <c r="B36" s="56">
        <v>304.92</v>
      </c>
      <c r="C36" s="56">
        <v>0</v>
      </c>
      <c r="D36" s="56">
        <v>0</v>
      </c>
      <c r="E36" s="56">
        <v>246.2</v>
      </c>
      <c r="F36" s="56">
        <f t="shared" si="0"/>
        <v>80.742489833398906</v>
      </c>
      <c r="G36" s="56">
        <f t="shared" si="1"/>
        <v>0</v>
      </c>
    </row>
    <row r="37" spans="1:7" s="86" customFormat="1" ht="25.5" x14ac:dyDescent="0.2">
      <c r="A37" s="82" t="s">
        <v>122</v>
      </c>
      <c r="B37" s="54">
        <v>63784.65</v>
      </c>
      <c r="C37" s="54">
        <v>125000</v>
      </c>
      <c r="D37" s="54">
        <v>115000</v>
      </c>
      <c r="E37" s="54">
        <v>68226.44</v>
      </c>
      <c r="F37" s="54">
        <f t="shared" si="0"/>
        <v>106.96372873410766</v>
      </c>
      <c r="G37" s="54">
        <f t="shared" si="1"/>
        <v>59.327339130434787</v>
      </c>
    </row>
    <row r="38" spans="1:7" s="87" customFormat="1" ht="12.75" x14ac:dyDescent="0.2">
      <c r="A38" s="83" t="s">
        <v>117</v>
      </c>
      <c r="B38" s="55">
        <v>63784.65</v>
      </c>
      <c r="C38" s="55">
        <v>125000</v>
      </c>
      <c r="D38" s="55">
        <v>115000</v>
      </c>
      <c r="E38" s="55">
        <v>68226.44</v>
      </c>
      <c r="F38" s="55">
        <f t="shared" si="0"/>
        <v>106.96372873410766</v>
      </c>
      <c r="G38" s="55">
        <f t="shared" si="1"/>
        <v>59.327339130434787</v>
      </c>
    </row>
    <row r="39" spans="1:7" s="85" customFormat="1" ht="12.75" x14ac:dyDescent="0.2">
      <c r="A39" s="81" t="s">
        <v>108</v>
      </c>
      <c r="B39" s="53">
        <v>63784.65</v>
      </c>
      <c r="C39" s="53">
        <v>125000</v>
      </c>
      <c r="D39" s="53">
        <v>115000</v>
      </c>
      <c r="E39" s="53">
        <v>68226.44</v>
      </c>
      <c r="F39" s="53">
        <f t="shared" si="0"/>
        <v>106.96372873410766</v>
      </c>
      <c r="G39" s="53">
        <f t="shared" si="1"/>
        <v>59.327339130434787</v>
      </c>
    </row>
    <row r="40" spans="1:7" s="87" customFormat="1" ht="12.75" x14ac:dyDescent="0.2">
      <c r="A40" s="83" t="s">
        <v>52</v>
      </c>
      <c r="B40" s="55">
        <v>63784.65</v>
      </c>
      <c r="C40" s="55">
        <v>125000</v>
      </c>
      <c r="D40" s="55">
        <v>115000</v>
      </c>
      <c r="E40" s="55">
        <v>68226.44</v>
      </c>
      <c r="F40" s="55">
        <f t="shared" si="0"/>
        <v>106.96372873410766</v>
      </c>
      <c r="G40" s="55">
        <f t="shared" si="1"/>
        <v>59.327339130434787</v>
      </c>
    </row>
    <row r="41" spans="1:7" s="87" customFormat="1" ht="12.75" x14ac:dyDescent="0.2">
      <c r="A41" s="83" t="s">
        <v>60</v>
      </c>
      <c r="B41" s="55">
        <v>63784.65</v>
      </c>
      <c r="C41" s="55">
        <v>125000</v>
      </c>
      <c r="D41" s="55">
        <v>115000</v>
      </c>
      <c r="E41" s="55">
        <v>68226.44</v>
      </c>
      <c r="F41" s="55">
        <f t="shared" si="0"/>
        <v>106.96372873410766</v>
      </c>
      <c r="G41" s="55">
        <f t="shared" si="1"/>
        <v>59.327339130434787</v>
      </c>
    </row>
    <row r="42" spans="1:7" s="87" customFormat="1" ht="12.75" x14ac:dyDescent="0.2">
      <c r="A42" s="84" t="s">
        <v>67</v>
      </c>
      <c r="B42" s="56">
        <v>263.75</v>
      </c>
      <c r="C42" s="56">
        <v>0</v>
      </c>
      <c r="D42" s="56">
        <v>0</v>
      </c>
      <c r="E42" s="56">
        <v>0</v>
      </c>
      <c r="F42" s="56">
        <f t="shared" si="0"/>
        <v>0</v>
      </c>
      <c r="G42" s="56">
        <f t="shared" si="1"/>
        <v>0</v>
      </c>
    </row>
    <row r="43" spans="1:7" s="87" customFormat="1" ht="12.75" x14ac:dyDescent="0.2">
      <c r="A43" s="84" t="s">
        <v>69</v>
      </c>
      <c r="B43" s="56">
        <v>30523.02</v>
      </c>
      <c r="C43" s="56">
        <v>0</v>
      </c>
      <c r="D43" s="56">
        <v>0</v>
      </c>
      <c r="E43" s="56">
        <v>24872.82</v>
      </c>
      <c r="F43" s="56">
        <f t="shared" si="0"/>
        <v>81.488725558611179</v>
      </c>
      <c r="G43" s="56">
        <f t="shared" si="1"/>
        <v>0</v>
      </c>
    </row>
    <row r="44" spans="1:7" s="87" customFormat="1" ht="12.75" x14ac:dyDescent="0.2">
      <c r="A44" s="84" t="s">
        <v>74</v>
      </c>
      <c r="B44" s="56">
        <v>2556.5700000000002</v>
      </c>
      <c r="C44" s="56">
        <v>0</v>
      </c>
      <c r="D44" s="56">
        <v>0</v>
      </c>
      <c r="E44" s="56">
        <v>13880.56</v>
      </c>
      <c r="F44" s="56">
        <f t="shared" si="0"/>
        <v>542.93682551230745</v>
      </c>
      <c r="G44" s="56">
        <f t="shared" si="1"/>
        <v>0</v>
      </c>
    </row>
    <row r="45" spans="1:7" s="87" customFormat="1" ht="12.75" x14ac:dyDescent="0.2">
      <c r="A45" s="84" t="s">
        <v>75</v>
      </c>
      <c r="B45" s="56">
        <v>3634.13</v>
      </c>
      <c r="C45" s="56">
        <v>0</v>
      </c>
      <c r="D45" s="56">
        <v>0</v>
      </c>
      <c r="E45" s="56">
        <v>2012.5</v>
      </c>
      <c r="F45" s="56">
        <f t="shared" si="0"/>
        <v>55.377765792638122</v>
      </c>
      <c r="G45" s="56">
        <f t="shared" si="1"/>
        <v>0</v>
      </c>
    </row>
    <row r="46" spans="1:7" s="87" customFormat="1" ht="12.75" x14ac:dyDescent="0.2">
      <c r="A46" s="84" t="s">
        <v>76</v>
      </c>
      <c r="B46" s="56">
        <v>0</v>
      </c>
      <c r="C46" s="56">
        <v>0</v>
      </c>
      <c r="D46" s="56">
        <v>0</v>
      </c>
      <c r="E46" s="56">
        <v>720</v>
      </c>
      <c r="F46" s="56">
        <f t="shared" si="0"/>
        <v>0</v>
      </c>
      <c r="G46" s="56">
        <f t="shared" si="1"/>
        <v>0</v>
      </c>
    </row>
    <row r="47" spans="1:7" s="87" customFormat="1" ht="12.75" x14ac:dyDescent="0.2">
      <c r="A47" s="84" t="s">
        <v>77</v>
      </c>
      <c r="B47" s="56">
        <v>2461.56</v>
      </c>
      <c r="C47" s="56">
        <v>0</v>
      </c>
      <c r="D47" s="56">
        <v>0</v>
      </c>
      <c r="E47" s="56">
        <v>2905.8</v>
      </c>
      <c r="F47" s="56">
        <f t="shared" si="0"/>
        <v>118.04709208794424</v>
      </c>
      <c r="G47" s="56">
        <f t="shared" si="1"/>
        <v>0</v>
      </c>
    </row>
    <row r="48" spans="1:7" s="87" customFormat="1" ht="12.75" x14ac:dyDescent="0.2">
      <c r="A48" s="84" t="s">
        <v>78</v>
      </c>
      <c r="B48" s="56">
        <v>18234.04</v>
      </c>
      <c r="C48" s="56">
        <v>0</v>
      </c>
      <c r="D48" s="56">
        <v>0</v>
      </c>
      <c r="E48" s="56">
        <v>18264</v>
      </c>
      <c r="F48" s="56">
        <f t="shared" si="0"/>
        <v>100.16430807434884</v>
      </c>
      <c r="G48" s="56">
        <f t="shared" si="1"/>
        <v>0</v>
      </c>
    </row>
    <row r="49" spans="1:7" s="87" customFormat="1" ht="12.75" x14ac:dyDescent="0.2">
      <c r="A49" s="84" t="s">
        <v>79</v>
      </c>
      <c r="B49" s="56">
        <v>4494.25</v>
      </c>
      <c r="C49" s="56">
        <v>0</v>
      </c>
      <c r="D49" s="56">
        <v>0</v>
      </c>
      <c r="E49" s="56">
        <v>3822.48</v>
      </c>
      <c r="F49" s="56">
        <f t="shared" si="0"/>
        <v>85.052678422428656</v>
      </c>
      <c r="G49" s="56">
        <f t="shared" si="1"/>
        <v>0</v>
      </c>
    </row>
    <row r="50" spans="1:7" s="87" customFormat="1" ht="12.75" x14ac:dyDescent="0.2">
      <c r="A50" s="84" t="s">
        <v>80</v>
      </c>
      <c r="B50" s="56">
        <v>1617.33</v>
      </c>
      <c r="C50" s="56">
        <v>0</v>
      </c>
      <c r="D50" s="56">
        <v>0</v>
      </c>
      <c r="E50" s="56">
        <v>1748.28</v>
      </c>
      <c r="F50" s="56">
        <f t="shared" si="0"/>
        <v>108.09667785795108</v>
      </c>
      <c r="G50" s="56">
        <f t="shared" si="1"/>
        <v>0</v>
      </c>
    </row>
    <row r="51" spans="1:7" s="86" customFormat="1" ht="12.75" x14ac:dyDescent="0.2">
      <c r="A51" s="82" t="s">
        <v>123</v>
      </c>
      <c r="B51" s="54">
        <v>2837.5</v>
      </c>
      <c r="C51" s="54">
        <v>3000</v>
      </c>
      <c r="D51" s="54">
        <v>3000</v>
      </c>
      <c r="E51" s="54">
        <v>0</v>
      </c>
      <c r="F51" s="54">
        <f t="shared" si="0"/>
        <v>0</v>
      </c>
      <c r="G51" s="54">
        <f t="shared" si="1"/>
        <v>0</v>
      </c>
    </row>
    <row r="52" spans="1:7" s="87" customFormat="1" ht="12.75" x14ac:dyDescent="0.2">
      <c r="A52" s="83" t="s">
        <v>117</v>
      </c>
      <c r="B52" s="55">
        <v>2837.5</v>
      </c>
      <c r="C52" s="55">
        <v>3000</v>
      </c>
      <c r="D52" s="55">
        <v>3000</v>
      </c>
      <c r="E52" s="55">
        <v>0</v>
      </c>
      <c r="F52" s="55">
        <f t="shared" si="0"/>
        <v>0</v>
      </c>
      <c r="G52" s="55">
        <f t="shared" si="1"/>
        <v>0</v>
      </c>
    </row>
    <row r="53" spans="1:7" s="85" customFormat="1" ht="12.75" x14ac:dyDescent="0.2">
      <c r="A53" s="81" t="s">
        <v>108</v>
      </c>
      <c r="B53" s="53">
        <v>2837.5</v>
      </c>
      <c r="C53" s="53">
        <v>3000</v>
      </c>
      <c r="D53" s="53">
        <v>3000</v>
      </c>
      <c r="E53" s="53">
        <v>0</v>
      </c>
      <c r="F53" s="53">
        <f t="shared" si="0"/>
        <v>0</v>
      </c>
      <c r="G53" s="53">
        <f t="shared" si="1"/>
        <v>0</v>
      </c>
    </row>
    <row r="54" spans="1:7" s="87" customFormat="1" ht="12.75" x14ac:dyDescent="0.2">
      <c r="A54" s="83" t="s">
        <v>52</v>
      </c>
      <c r="B54" s="55">
        <v>2837.5</v>
      </c>
      <c r="C54" s="55">
        <v>3000</v>
      </c>
      <c r="D54" s="55">
        <v>3000</v>
      </c>
      <c r="E54" s="55">
        <v>0</v>
      </c>
      <c r="F54" s="55">
        <f t="shared" si="0"/>
        <v>0</v>
      </c>
      <c r="G54" s="55">
        <f t="shared" si="1"/>
        <v>0</v>
      </c>
    </row>
    <row r="55" spans="1:7" s="87" customFormat="1" ht="12.75" x14ac:dyDescent="0.2">
      <c r="A55" s="83" t="s">
        <v>60</v>
      </c>
      <c r="B55" s="55">
        <v>2837.5</v>
      </c>
      <c r="C55" s="55">
        <v>3000</v>
      </c>
      <c r="D55" s="55">
        <v>3000</v>
      </c>
      <c r="E55" s="55">
        <v>0</v>
      </c>
      <c r="F55" s="55">
        <f t="shared" si="0"/>
        <v>0</v>
      </c>
      <c r="G55" s="55">
        <f t="shared" si="1"/>
        <v>0</v>
      </c>
    </row>
    <row r="56" spans="1:7" s="87" customFormat="1" ht="12.75" x14ac:dyDescent="0.2">
      <c r="A56" s="84" t="s">
        <v>75</v>
      </c>
      <c r="B56" s="56">
        <v>2837.5</v>
      </c>
      <c r="C56" s="56">
        <v>0</v>
      </c>
      <c r="D56" s="56">
        <v>0</v>
      </c>
      <c r="E56" s="56">
        <v>0</v>
      </c>
      <c r="F56" s="56">
        <f t="shared" si="0"/>
        <v>0</v>
      </c>
      <c r="G56" s="56">
        <f t="shared" si="1"/>
        <v>0</v>
      </c>
    </row>
    <row r="57" spans="1:7" s="86" customFormat="1" ht="12.75" x14ac:dyDescent="0.2">
      <c r="A57" s="82" t="s">
        <v>124</v>
      </c>
      <c r="B57" s="54">
        <v>14917.82</v>
      </c>
      <c r="C57" s="54">
        <v>55720</v>
      </c>
      <c r="D57" s="54">
        <v>65720</v>
      </c>
      <c r="E57" s="54">
        <v>47809.84</v>
      </c>
      <c r="F57" s="54">
        <f t="shared" si="0"/>
        <v>320.48811421507969</v>
      </c>
      <c r="G57" s="54">
        <f t="shared" si="1"/>
        <v>72.747778454047477</v>
      </c>
    </row>
    <row r="58" spans="1:7" s="87" customFormat="1" ht="12.75" x14ac:dyDescent="0.2">
      <c r="A58" s="83" t="s">
        <v>117</v>
      </c>
      <c r="B58" s="55">
        <v>14917.82</v>
      </c>
      <c r="C58" s="55">
        <v>55720</v>
      </c>
      <c r="D58" s="55">
        <v>65720</v>
      </c>
      <c r="E58" s="55">
        <v>47809.84</v>
      </c>
      <c r="F58" s="55">
        <f t="shared" si="0"/>
        <v>320.48811421507969</v>
      </c>
      <c r="G58" s="55">
        <f t="shared" si="1"/>
        <v>72.747778454047477</v>
      </c>
    </row>
    <row r="59" spans="1:7" s="85" customFormat="1" ht="12.75" x14ac:dyDescent="0.2">
      <c r="A59" s="81" t="s">
        <v>108</v>
      </c>
      <c r="B59" s="53">
        <v>14917.82</v>
      </c>
      <c r="C59" s="53">
        <v>55720</v>
      </c>
      <c r="D59" s="53">
        <v>65720</v>
      </c>
      <c r="E59" s="53">
        <v>47809.84</v>
      </c>
      <c r="F59" s="53">
        <f t="shared" si="0"/>
        <v>320.48811421507969</v>
      </c>
      <c r="G59" s="53">
        <f t="shared" si="1"/>
        <v>72.747778454047477</v>
      </c>
    </row>
    <row r="60" spans="1:7" s="87" customFormat="1" ht="12.75" x14ac:dyDescent="0.2">
      <c r="A60" s="83" t="s">
        <v>52</v>
      </c>
      <c r="B60" s="55">
        <v>14917.82</v>
      </c>
      <c r="C60" s="55">
        <v>55720</v>
      </c>
      <c r="D60" s="55">
        <v>65720</v>
      </c>
      <c r="E60" s="55">
        <v>47809.84</v>
      </c>
      <c r="F60" s="55">
        <f t="shared" si="0"/>
        <v>320.48811421507969</v>
      </c>
      <c r="G60" s="55">
        <f t="shared" si="1"/>
        <v>72.747778454047477</v>
      </c>
    </row>
    <row r="61" spans="1:7" s="87" customFormat="1" ht="12.75" x14ac:dyDescent="0.2">
      <c r="A61" s="83" t="s">
        <v>60</v>
      </c>
      <c r="B61" s="55">
        <v>14917.82</v>
      </c>
      <c r="C61" s="55">
        <v>55720</v>
      </c>
      <c r="D61" s="55">
        <v>65720</v>
      </c>
      <c r="E61" s="55">
        <v>47809.84</v>
      </c>
      <c r="F61" s="55">
        <f t="shared" si="0"/>
        <v>320.48811421507969</v>
      </c>
      <c r="G61" s="55">
        <f t="shared" si="1"/>
        <v>72.747778454047477</v>
      </c>
    </row>
    <row r="62" spans="1:7" s="87" customFormat="1" ht="12.75" x14ac:dyDescent="0.2">
      <c r="A62" s="84" t="s">
        <v>74</v>
      </c>
      <c r="B62" s="56">
        <v>14917.82</v>
      </c>
      <c r="C62" s="56">
        <v>0</v>
      </c>
      <c r="D62" s="56">
        <v>0</v>
      </c>
      <c r="E62" s="56">
        <v>47809.84</v>
      </c>
      <c r="F62" s="56">
        <f t="shared" si="0"/>
        <v>320.48811421507969</v>
      </c>
      <c r="G62" s="56">
        <f t="shared" si="1"/>
        <v>0</v>
      </c>
    </row>
    <row r="63" spans="1:7" s="85" customFormat="1" ht="12.75" x14ac:dyDescent="0.2">
      <c r="A63" s="81" t="s">
        <v>125</v>
      </c>
      <c r="B63" s="53">
        <v>1121.73</v>
      </c>
      <c r="C63" s="53">
        <v>1725</v>
      </c>
      <c r="D63" s="53">
        <v>1083</v>
      </c>
      <c r="E63" s="53">
        <v>23.62</v>
      </c>
      <c r="F63" s="53">
        <f t="shared" si="0"/>
        <v>2.1056760539523771</v>
      </c>
      <c r="G63" s="53">
        <f t="shared" si="1"/>
        <v>2.1809787626962143</v>
      </c>
    </row>
    <row r="64" spans="1:7" s="86" customFormat="1" ht="12.75" x14ac:dyDescent="0.2">
      <c r="A64" s="82" t="s">
        <v>126</v>
      </c>
      <c r="B64" s="54">
        <v>1121.73</v>
      </c>
      <c r="C64" s="54">
        <v>1725</v>
      </c>
      <c r="D64" s="54">
        <v>1083</v>
      </c>
      <c r="E64" s="54">
        <v>23.62</v>
      </c>
      <c r="F64" s="54">
        <f t="shared" si="0"/>
        <v>2.1056760539523771</v>
      </c>
      <c r="G64" s="54">
        <f t="shared" si="1"/>
        <v>2.1809787626962143</v>
      </c>
    </row>
    <row r="65" spans="1:7" s="87" customFormat="1" ht="12.75" x14ac:dyDescent="0.2">
      <c r="A65" s="83" t="s">
        <v>119</v>
      </c>
      <c r="B65" s="55">
        <v>1121.73</v>
      </c>
      <c r="C65" s="55">
        <v>1725</v>
      </c>
      <c r="D65" s="55">
        <v>1083</v>
      </c>
      <c r="E65" s="55">
        <v>23.62</v>
      </c>
      <c r="F65" s="55">
        <f t="shared" si="0"/>
        <v>2.1056760539523771</v>
      </c>
      <c r="G65" s="55">
        <f t="shared" si="1"/>
        <v>2.1809787626962143</v>
      </c>
    </row>
    <row r="66" spans="1:7" s="85" customFormat="1" ht="12.75" x14ac:dyDescent="0.2">
      <c r="A66" s="81" t="s">
        <v>107</v>
      </c>
      <c r="B66" s="53">
        <v>1121.73</v>
      </c>
      <c r="C66" s="53">
        <v>1725</v>
      </c>
      <c r="D66" s="53">
        <v>1083</v>
      </c>
      <c r="E66" s="53">
        <v>23.62</v>
      </c>
      <c r="F66" s="53">
        <f t="shared" si="0"/>
        <v>2.1056760539523771</v>
      </c>
      <c r="G66" s="53">
        <f t="shared" si="1"/>
        <v>2.1809787626962143</v>
      </c>
    </row>
    <row r="67" spans="1:7" s="87" customFormat="1" ht="12.75" x14ac:dyDescent="0.2">
      <c r="A67" s="83" t="s">
        <v>52</v>
      </c>
      <c r="B67" s="55">
        <v>0</v>
      </c>
      <c r="C67" s="55">
        <v>398</v>
      </c>
      <c r="D67" s="55">
        <v>0</v>
      </c>
      <c r="E67" s="55">
        <v>0</v>
      </c>
      <c r="F67" s="55">
        <f t="shared" si="0"/>
        <v>0</v>
      </c>
      <c r="G67" s="55">
        <f t="shared" si="1"/>
        <v>0</v>
      </c>
    </row>
    <row r="68" spans="1:7" s="87" customFormat="1" ht="12.75" x14ac:dyDescent="0.2">
      <c r="A68" s="83" t="s">
        <v>60</v>
      </c>
      <c r="B68" s="55">
        <v>0</v>
      </c>
      <c r="C68" s="55">
        <v>398</v>
      </c>
      <c r="D68" s="55">
        <v>0</v>
      </c>
      <c r="E68" s="55">
        <v>0</v>
      </c>
      <c r="F68" s="55">
        <f t="shared" si="0"/>
        <v>0</v>
      </c>
      <c r="G68" s="55">
        <f t="shared" si="1"/>
        <v>0</v>
      </c>
    </row>
    <row r="69" spans="1:7" s="87" customFormat="1" ht="12.75" x14ac:dyDescent="0.2">
      <c r="A69" s="83" t="s">
        <v>97</v>
      </c>
      <c r="B69" s="55">
        <v>1121.73</v>
      </c>
      <c r="C69" s="55">
        <v>1327</v>
      </c>
      <c r="D69" s="55">
        <v>1083</v>
      </c>
      <c r="E69" s="55">
        <v>23.62</v>
      </c>
      <c r="F69" s="55">
        <f t="shared" si="0"/>
        <v>2.1056760539523771</v>
      </c>
      <c r="G69" s="55">
        <f t="shared" si="1"/>
        <v>2.1809787626962143</v>
      </c>
    </row>
    <row r="70" spans="1:7" s="87" customFormat="1" ht="12.75" x14ac:dyDescent="0.2">
      <c r="A70" s="83" t="s">
        <v>98</v>
      </c>
      <c r="B70" s="55">
        <v>1121.73</v>
      </c>
      <c r="C70" s="55">
        <v>1327</v>
      </c>
      <c r="D70" s="55">
        <v>1083</v>
      </c>
      <c r="E70" s="55">
        <v>23.62</v>
      </c>
      <c r="F70" s="55">
        <f t="shared" si="0"/>
        <v>2.1056760539523771</v>
      </c>
      <c r="G70" s="55">
        <f t="shared" si="1"/>
        <v>2.1809787626962143</v>
      </c>
    </row>
    <row r="71" spans="1:7" s="87" customFormat="1" ht="12.75" x14ac:dyDescent="0.2">
      <c r="A71" s="84" t="s">
        <v>100</v>
      </c>
      <c r="B71" s="56">
        <v>709</v>
      </c>
      <c r="C71" s="56">
        <v>0</v>
      </c>
      <c r="D71" s="56">
        <v>0</v>
      </c>
      <c r="E71" s="56">
        <v>0</v>
      </c>
      <c r="F71" s="56">
        <f t="shared" si="0"/>
        <v>0</v>
      </c>
      <c r="G71" s="56">
        <f t="shared" si="1"/>
        <v>0</v>
      </c>
    </row>
    <row r="72" spans="1:7" s="87" customFormat="1" ht="12.75" x14ac:dyDescent="0.2">
      <c r="A72" s="84" t="s">
        <v>101</v>
      </c>
      <c r="B72" s="56">
        <v>314.19</v>
      </c>
      <c r="C72" s="56">
        <v>0</v>
      </c>
      <c r="D72" s="56">
        <v>0</v>
      </c>
      <c r="E72" s="56">
        <v>0</v>
      </c>
      <c r="F72" s="56">
        <f t="shared" ref="F72:F135" si="2">IFERROR(E72/B72*100,0)</f>
        <v>0</v>
      </c>
      <c r="G72" s="56">
        <f t="shared" ref="G72:G135" si="3">IFERROR(E72/D72*100,0)</f>
        <v>0</v>
      </c>
    </row>
    <row r="73" spans="1:7" s="87" customFormat="1" ht="12.75" x14ac:dyDescent="0.2">
      <c r="A73" s="84" t="s">
        <v>103</v>
      </c>
      <c r="B73" s="56">
        <v>98.54</v>
      </c>
      <c r="C73" s="56">
        <v>0</v>
      </c>
      <c r="D73" s="56">
        <v>0</v>
      </c>
      <c r="E73" s="56">
        <v>23.62</v>
      </c>
      <c r="F73" s="56">
        <f t="shared" si="2"/>
        <v>23.969961436979904</v>
      </c>
      <c r="G73" s="56">
        <f t="shared" si="3"/>
        <v>0</v>
      </c>
    </row>
    <row r="74" spans="1:7" s="85" customFormat="1" ht="12.75" x14ac:dyDescent="0.2">
      <c r="A74" s="81" t="s">
        <v>127</v>
      </c>
      <c r="B74" s="53">
        <v>113619.75</v>
      </c>
      <c r="C74" s="53">
        <v>489413</v>
      </c>
      <c r="D74" s="53">
        <v>488207</v>
      </c>
      <c r="E74" s="53">
        <v>127708.29</v>
      </c>
      <c r="F74" s="53">
        <f t="shared" si="2"/>
        <v>112.39972804023948</v>
      </c>
      <c r="G74" s="53">
        <f t="shared" si="3"/>
        <v>26.158635578760649</v>
      </c>
    </row>
    <row r="75" spans="1:7" s="86" customFormat="1" ht="12.75" x14ac:dyDescent="0.2">
      <c r="A75" s="82" t="s">
        <v>128</v>
      </c>
      <c r="B75" s="54">
        <v>1040</v>
      </c>
      <c r="C75" s="54">
        <v>138945</v>
      </c>
      <c r="D75" s="54">
        <v>140058</v>
      </c>
      <c r="E75" s="54">
        <v>14692.14</v>
      </c>
      <c r="F75" s="54">
        <f t="shared" si="2"/>
        <v>1412.7057692307692</v>
      </c>
      <c r="G75" s="54">
        <f t="shared" si="3"/>
        <v>10.490039840637449</v>
      </c>
    </row>
    <row r="76" spans="1:7" s="87" customFormat="1" ht="12.75" x14ac:dyDescent="0.2">
      <c r="A76" s="83" t="s">
        <v>119</v>
      </c>
      <c r="B76" s="55">
        <v>1040</v>
      </c>
      <c r="C76" s="55">
        <v>138945</v>
      </c>
      <c r="D76" s="55">
        <v>140058</v>
      </c>
      <c r="E76" s="55">
        <v>14692.14</v>
      </c>
      <c r="F76" s="55">
        <f t="shared" si="2"/>
        <v>1412.7057692307692</v>
      </c>
      <c r="G76" s="55">
        <f t="shared" si="3"/>
        <v>10.490039840637449</v>
      </c>
    </row>
    <row r="77" spans="1:7" s="85" customFormat="1" ht="12.75" x14ac:dyDescent="0.2">
      <c r="A77" s="81" t="s">
        <v>106</v>
      </c>
      <c r="B77" s="53">
        <v>1040</v>
      </c>
      <c r="C77" s="53">
        <v>138945</v>
      </c>
      <c r="D77" s="53">
        <v>140058</v>
      </c>
      <c r="E77" s="53">
        <v>14692.14</v>
      </c>
      <c r="F77" s="53">
        <f t="shared" si="2"/>
        <v>1412.7057692307692</v>
      </c>
      <c r="G77" s="53">
        <f t="shared" si="3"/>
        <v>10.490039840637449</v>
      </c>
    </row>
    <row r="78" spans="1:7" s="87" customFormat="1" ht="12.75" x14ac:dyDescent="0.2">
      <c r="A78" s="83" t="s">
        <v>52</v>
      </c>
      <c r="B78" s="55">
        <v>1040</v>
      </c>
      <c r="C78" s="55">
        <v>8945</v>
      </c>
      <c r="D78" s="55">
        <v>9095</v>
      </c>
      <c r="E78" s="55">
        <v>1403</v>
      </c>
      <c r="F78" s="55">
        <f t="shared" si="2"/>
        <v>134.90384615384616</v>
      </c>
      <c r="G78" s="55">
        <f t="shared" si="3"/>
        <v>15.4260582737768</v>
      </c>
    </row>
    <row r="79" spans="1:7" s="87" customFormat="1" ht="12.75" x14ac:dyDescent="0.2">
      <c r="A79" s="83" t="s">
        <v>60</v>
      </c>
      <c r="B79" s="55">
        <v>1040</v>
      </c>
      <c r="C79" s="55">
        <v>8945</v>
      </c>
      <c r="D79" s="55">
        <v>9095</v>
      </c>
      <c r="E79" s="55">
        <v>1403</v>
      </c>
      <c r="F79" s="55">
        <f t="shared" si="2"/>
        <v>134.90384615384616</v>
      </c>
      <c r="G79" s="55">
        <f t="shared" si="3"/>
        <v>15.4260582737768</v>
      </c>
    </row>
    <row r="80" spans="1:7" s="87" customFormat="1" ht="12.75" x14ac:dyDescent="0.2">
      <c r="A80" s="84" t="s">
        <v>74</v>
      </c>
      <c r="B80" s="56">
        <v>0</v>
      </c>
      <c r="C80" s="56">
        <v>0</v>
      </c>
      <c r="D80" s="56">
        <v>0</v>
      </c>
      <c r="E80" s="56">
        <v>1180</v>
      </c>
      <c r="F80" s="56">
        <f t="shared" si="2"/>
        <v>0</v>
      </c>
      <c r="G80" s="56">
        <f t="shared" si="3"/>
        <v>0</v>
      </c>
    </row>
    <row r="81" spans="1:7" s="87" customFormat="1" ht="12.75" x14ac:dyDescent="0.2">
      <c r="A81" s="84" t="s">
        <v>82</v>
      </c>
      <c r="B81" s="56">
        <v>1040</v>
      </c>
      <c r="C81" s="56">
        <v>0</v>
      </c>
      <c r="D81" s="56">
        <v>0</v>
      </c>
      <c r="E81" s="56">
        <v>0</v>
      </c>
      <c r="F81" s="56">
        <f t="shared" si="2"/>
        <v>0</v>
      </c>
      <c r="G81" s="56">
        <f t="shared" si="3"/>
        <v>0</v>
      </c>
    </row>
    <row r="82" spans="1:7" s="87" customFormat="1" ht="12.75" x14ac:dyDescent="0.2">
      <c r="A82" s="84" t="s">
        <v>84</v>
      </c>
      <c r="B82" s="56">
        <v>0</v>
      </c>
      <c r="C82" s="56">
        <v>0</v>
      </c>
      <c r="D82" s="56">
        <v>0</v>
      </c>
      <c r="E82" s="56">
        <v>223</v>
      </c>
      <c r="F82" s="56">
        <f t="shared" si="2"/>
        <v>0</v>
      </c>
      <c r="G82" s="56">
        <f t="shared" si="3"/>
        <v>0</v>
      </c>
    </row>
    <row r="83" spans="1:7" s="87" customFormat="1" ht="12.75" x14ac:dyDescent="0.2">
      <c r="A83" s="83" t="s">
        <v>97</v>
      </c>
      <c r="B83" s="55">
        <v>0</v>
      </c>
      <c r="C83" s="55">
        <v>130000</v>
      </c>
      <c r="D83" s="55">
        <v>130963</v>
      </c>
      <c r="E83" s="55">
        <v>13289.14</v>
      </c>
      <c r="F83" s="55">
        <f t="shared" si="2"/>
        <v>0</v>
      </c>
      <c r="G83" s="55">
        <f t="shared" si="3"/>
        <v>10.147247695914114</v>
      </c>
    </row>
    <row r="84" spans="1:7" s="87" customFormat="1" ht="12.75" x14ac:dyDescent="0.2">
      <c r="A84" s="83" t="s">
        <v>98</v>
      </c>
      <c r="B84" s="55">
        <v>0</v>
      </c>
      <c r="C84" s="55">
        <v>0</v>
      </c>
      <c r="D84" s="55">
        <v>963</v>
      </c>
      <c r="E84" s="55">
        <v>963</v>
      </c>
      <c r="F84" s="55">
        <f t="shared" si="2"/>
        <v>0</v>
      </c>
      <c r="G84" s="55">
        <f t="shared" si="3"/>
        <v>100</v>
      </c>
    </row>
    <row r="85" spans="1:7" s="87" customFormat="1" ht="12.75" x14ac:dyDescent="0.2">
      <c r="A85" s="84" t="s">
        <v>103</v>
      </c>
      <c r="B85" s="56">
        <v>0</v>
      </c>
      <c r="C85" s="56">
        <v>0</v>
      </c>
      <c r="D85" s="56">
        <v>0</v>
      </c>
      <c r="E85" s="56">
        <v>963</v>
      </c>
      <c r="F85" s="56">
        <f t="shared" si="2"/>
        <v>0</v>
      </c>
      <c r="G85" s="56">
        <f t="shared" si="3"/>
        <v>0</v>
      </c>
    </row>
    <row r="86" spans="1:7" s="87" customFormat="1" ht="12.75" x14ac:dyDescent="0.2">
      <c r="A86" s="83" t="s">
        <v>104</v>
      </c>
      <c r="B86" s="55">
        <v>0</v>
      </c>
      <c r="C86" s="55">
        <v>130000</v>
      </c>
      <c r="D86" s="55">
        <v>130000</v>
      </c>
      <c r="E86" s="55">
        <v>12326.14</v>
      </c>
      <c r="F86" s="55">
        <f t="shared" si="2"/>
        <v>0</v>
      </c>
      <c r="G86" s="55">
        <f t="shared" si="3"/>
        <v>9.4816461538461532</v>
      </c>
    </row>
    <row r="87" spans="1:7" s="87" customFormat="1" ht="12.75" x14ac:dyDescent="0.2">
      <c r="A87" s="84" t="s">
        <v>162</v>
      </c>
      <c r="B87" s="56">
        <v>0</v>
      </c>
      <c r="C87" s="56">
        <v>0</v>
      </c>
      <c r="D87" s="56">
        <v>0</v>
      </c>
      <c r="E87" s="56">
        <v>12326.14</v>
      </c>
      <c r="F87" s="56">
        <f t="shared" si="2"/>
        <v>0</v>
      </c>
      <c r="G87" s="56">
        <f t="shared" si="3"/>
        <v>0</v>
      </c>
    </row>
    <row r="88" spans="1:7" s="86" customFormat="1" ht="25.5" x14ac:dyDescent="0.2">
      <c r="A88" s="82" t="s">
        <v>129</v>
      </c>
      <c r="B88" s="54">
        <v>0</v>
      </c>
      <c r="C88" s="54">
        <v>398</v>
      </c>
      <c r="D88" s="54">
        <v>319</v>
      </c>
      <c r="E88" s="54">
        <v>0</v>
      </c>
      <c r="F88" s="54">
        <f t="shared" si="2"/>
        <v>0</v>
      </c>
      <c r="G88" s="54">
        <f t="shared" si="3"/>
        <v>0</v>
      </c>
    </row>
    <row r="89" spans="1:7" s="87" customFormat="1" ht="12.75" x14ac:dyDescent="0.2">
      <c r="A89" s="83" t="s">
        <v>119</v>
      </c>
      <c r="B89" s="55">
        <v>0</v>
      </c>
      <c r="C89" s="55">
        <v>398</v>
      </c>
      <c r="D89" s="55">
        <v>319</v>
      </c>
      <c r="E89" s="55">
        <v>0</v>
      </c>
      <c r="F89" s="55">
        <f t="shared" si="2"/>
        <v>0</v>
      </c>
      <c r="G89" s="55">
        <f t="shared" si="3"/>
        <v>0</v>
      </c>
    </row>
    <row r="90" spans="1:7" s="85" customFormat="1" ht="25.5" x14ac:dyDescent="0.2">
      <c r="A90" s="81" t="s">
        <v>114</v>
      </c>
      <c r="B90" s="53">
        <v>0</v>
      </c>
      <c r="C90" s="53">
        <v>398</v>
      </c>
      <c r="D90" s="53">
        <v>319</v>
      </c>
      <c r="E90" s="53">
        <v>0</v>
      </c>
      <c r="F90" s="53">
        <f t="shared" si="2"/>
        <v>0</v>
      </c>
      <c r="G90" s="53">
        <f t="shared" si="3"/>
        <v>0</v>
      </c>
    </row>
    <row r="91" spans="1:7" s="87" customFormat="1" ht="12.75" x14ac:dyDescent="0.2">
      <c r="A91" s="83" t="s">
        <v>52</v>
      </c>
      <c r="B91" s="55">
        <v>0</v>
      </c>
      <c r="C91" s="55">
        <v>398</v>
      </c>
      <c r="D91" s="55">
        <v>319</v>
      </c>
      <c r="E91" s="55">
        <v>0</v>
      </c>
      <c r="F91" s="55">
        <f t="shared" si="2"/>
        <v>0</v>
      </c>
      <c r="G91" s="55">
        <f t="shared" si="3"/>
        <v>0</v>
      </c>
    </row>
    <row r="92" spans="1:7" s="87" customFormat="1" ht="12.75" x14ac:dyDescent="0.2">
      <c r="A92" s="83" t="s">
        <v>60</v>
      </c>
      <c r="B92" s="55">
        <v>0</v>
      </c>
      <c r="C92" s="55">
        <v>398</v>
      </c>
      <c r="D92" s="55">
        <v>319</v>
      </c>
      <c r="E92" s="55">
        <v>0</v>
      </c>
      <c r="F92" s="55">
        <f t="shared" si="2"/>
        <v>0</v>
      </c>
      <c r="G92" s="55">
        <f t="shared" si="3"/>
        <v>0</v>
      </c>
    </row>
    <row r="93" spans="1:7" s="86" customFormat="1" ht="12.75" x14ac:dyDescent="0.2">
      <c r="A93" s="82" t="s">
        <v>130</v>
      </c>
      <c r="B93" s="54">
        <v>0</v>
      </c>
      <c r="C93" s="54">
        <v>6636</v>
      </c>
      <c r="D93" s="54">
        <v>5000</v>
      </c>
      <c r="E93" s="54">
        <v>0</v>
      </c>
      <c r="F93" s="54">
        <f t="shared" si="2"/>
        <v>0</v>
      </c>
      <c r="G93" s="54">
        <f t="shared" si="3"/>
        <v>0</v>
      </c>
    </row>
    <row r="94" spans="1:7" s="87" customFormat="1" ht="12.75" x14ac:dyDescent="0.2">
      <c r="A94" s="83" t="s">
        <v>119</v>
      </c>
      <c r="B94" s="55">
        <v>0</v>
      </c>
      <c r="C94" s="55">
        <v>6636</v>
      </c>
      <c r="D94" s="55">
        <v>5000</v>
      </c>
      <c r="E94" s="55">
        <v>0</v>
      </c>
      <c r="F94" s="55">
        <f t="shared" si="2"/>
        <v>0</v>
      </c>
      <c r="G94" s="55">
        <f t="shared" si="3"/>
        <v>0</v>
      </c>
    </row>
    <row r="95" spans="1:7" s="85" customFormat="1" ht="12.75" x14ac:dyDescent="0.2">
      <c r="A95" s="81" t="s">
        <v>113</v>
      </c>
      <c r="B95" s="53">
        <v>0</v>
      </c>
      <c r="C95" s="53">
        <v>6636</v>
      </c>
      <c r="D95" s="53">
        <v>5000</v>
      </c>
      <c r="E95" s="53">
        <v>0</v>
      </c>
      <c r="F95" s="53">
        <f t="shared" si="2"/>
        <v>0</v>
      </c>
      <c r="G95" s="53">
        <f t="shared" si="3"/>
        <v>0</v>
      </c>
    </row>
    <row r="96" spans="1:7" s="87" customFormat="1" ht="12.75" x14ac:dyDescent="0.2">
      <c r="A96" s="83" t="s">
        <v>52</v>
      </c>
      <c r="B96" s="55">
        <v>0</v>
      </c>
      <c r="C96" s="55">
        <v>1663</v>
      </c>
      <c r="D96" s="55">
        <v>1500</v>
      </c>
      <c r="E96" s="55">
        <v>0</v>
      </c>
      <c r="F96" s="55">
        <f t="shared" si="2"/>
        <v>0</v>
      </c>
      <c r="G96" s="55">
        <f t="shared" si="3"/>
        <v>0</v>
      </c>
    </row>
    <row r="97" spans="1:7" s="87" customFormat="1" ht="12.75" x14ac:dyDescent="0.2">
      <c r="A97" s="83" t="s">
        <v>94</v>
      </c>
      <c r="B97" s="55">
        <v>0</v>
      </c>
      <c r="C97" s="55">
        <v>1663</v>
      </c>
      <c r="D97" s="55">
        <v>1500</v>
      </c>
      <c r="E97" s="55">
        <v>0</v>
      </c>
      <c r="F97" s="55">
        <f t="shared" si="2"/>
        <v>0</v>
      </c>
      <c r="G97" s="55">
        <f t="shared" si="3"/>
        <v>0</v>
      </c>
    </row>
    <row r="98" spans="1:7" s="87" customFormat="1" ht="12.75" x14ac:dyDescent="0.2">
      <c r="A98" s="83" t="s">
        <v>97</v>
      </c>
      <c r="B98" s="55">
        <v>0</v>
      </c>
      <c r="C98" s="55">
        <v>4973</v>
      </c>
      <c r="D98" s="55">
        <v>3500</v>
      </c>
      <c r="E98" s="55">
        <v>0</v>
      </c>
      <c r="F98" s="55">
        <f t="shared" si="2"/>
        <v>0</v>
      </c>
      <c r="G98" s="55">
        <f t="shared" si="3"/>
        <v>0</v>
      </c>
    </row>
    <row r="99" spans="1:7" s="87" customFormat="1" ht="12.75" x14ac:dyDescent="0.2">
      <c r="A99" s="83" t="s">
        <v>98</v>
      </c>
      <c r="B99" s="55">
        <v>0</v>
      </c>
      <c r="C99" s="55">
        <v>4973</v>
      </c>
      <c r="D99" s="55">
        <v>3500</v>
      </c>
      <c r="E99" s="55">
        <v>0</v>
      </c>
      <c r="F99" s="55">
        <f t="shared" si="2"/>
        <v>0</v>
      </c>
      <c r="G99" s="55">
        <f t="shared" si="3"/>
        <v>0</v>
      </c>
    </row>
    <row r="100" spans="1:7" s="86" customFormat="1" ht="12.75" x14ac:dyDescent="0.2">
      <c r="A100" s="82" t="s">
        <v>131</v>
      </c>
      <c r="B100" s="54">
        <v>22401.599999999999</v>
      </c>
      <c r="C100" s="54">
        <v>62176</v>
      </c>
      <c r="D100" s="54">
        <v>64417</v>
      </c>
      <c r="E100" s="54">
        <v>21833.279999999999</v>
      </c>
      <c r="F100" s="54">
        <f t="shared" si="2"/>
        <v>97.463038354403253</v>
      </c>
      <c r="G100" s="54">
        <f t="shared" si="3"/>
        <v>33.893661611065404</v>
      </c>
    </row>
    <row r="101" spans="1:7" s="87" customFormat="1" ht="12.75" x14ac:dyDescent="0.2">
      <c r="A101" s="83" t="s">
        <v>119</v>
      </c>
      <c r="B101" s="55">
        <v>22401.599999999999</v>
      </c>
      <c r="C101" s="55">
        <v>62176</v>
      </c>
      <c r="D101" s="55">
        <v>64417</v>
      </c>
      <c r="E101" s="55">
        <v>21833.279999999999</v>
      </c>
      <c r="F101" s="55">
        <f t="shared" si="2"/>
        <v>97.463038354403253</v>
      </c>
      <c r="G101" s="55">
        <f t="shared" si="3"/>
        <v>33.893661611065404</v>
      </c>
    </row>
    <row r="102" spans="1:7" s="85" customFormat="1" ht="12.75" x14ac:dyDescent="0.2">
      <c r="A102" s="81" t="s">
        <v>109</v>
      </c>
      <c r="B102" s="53">
        <v>22401.599999999999</v>
      </c>
      <c r="C102" s="53">
        <v>62176</v>
      </c>
      <c r="D102" s="53">
        <v>64417</v>
      </c>
      <c r="E102" s="53">
        <v>21833.279999999999</v>
      </c>
      <c r="F102" s="53">
        <f t="shared" si="2"/>
        <v>97.463038354403253</v>
      </c>
      <c r="G102" s="53">
        <f t="shared" si="3"/>
        <v>33.893661611065404</v>
      </c>
    </row>
    <row r="103" spans="1:7" s="87" customFormat="1" ht="12.75" x14ac:dyDescent="0.2">
      <c r="A103" s="83" t="s">
        <v>52</v>
      </c>
      <c r="B103" s="55">
        <v>22401.599999999999</v>
      </c>
      <c r="C103" s="55">
        <v>62176</v>
      </c>
      <c r="D103" s="55">
        <v>64417</v>
      </c>
      <c r="E103" s="55">
        <v>21833.279999999999</v>
      </c>
      <c r="F103" s="55">
        <f t="shared" si="2"/>
        <v>97.463038354403253</v>
      </c>
      <c r="G103" s="55">
        <f t="shared" si="3"/>
        <v>33.893661611065404</v>
      </c>
    </row>
    <row r="104" spans="1:7" s="87" customFormat="1" ht="12.75" x14ac:dyDescent="0.2">
      <c r="A104" s="83" t="s">
        <v>53</v>
      </c>
      <c r="B104" s="55">
        <v>6607.33</v>
      </c>
      <c r="C104" s="55">
        <v>17475</v>
      </c>
      <c r="D104" s="55">
        <v>20970</v>
      </c>
      <c r="E104" s="55">
        <v>9660.7199999999993</v>
      </c>
      <c r="F104" s="55">
        <f t="shared" si="2"/>
        <v>146.21216134202467</v>
      </c>
      <c r="G104" s="55">
        <f t="shared" si="3"/>
        <v>46.069241773962801</v>
      </c>
    </row>
    <row r="105" spans="1:7" s="87" customFormat="1" ht="12.75" x14ac:dyDescent="0.2">
      <c r="A105" s="84" t="s">
        <v>55</v>
      </c>
      <c r="B105" s="56">
        <v>6177.44</v>
      </c>
      <c r="C105" s="56">
        <v>0</v>
      </c>
      <c r="D105" s="56">
        <v>0</v>
      </c>
      <c r="E105" s="56">
        <v>8702.7800000000007</v>
      </c>
      <c r="F105" s="56">
        <f t="shared" si="2"/>
        <v>140.88004092310084</v>
      </c>
      <c r="G105" s="56">
        <f t="shared" si="3"/>
        <v>0</v>
      </c>
    </row>
    <row r="106" spans="1:7" s="87" customFormat="1" ht="12.75" x14ac:dyDescent="0.2">
      <c r="A106" s="84" t="s">
        <v>59</v>
      </c>
      <c r="B106" s="56">
        <v>429.89</v>
      </c>
      <c r="C106" s="56">
        <v>0</v>
      </c>
      <c r="D106" s="56">
        <v>0</v>
      </c>
      <c r="E106" s="56">
        <v>957.94</v>
      </c>
      <c r="F106" s="56">
        <f t="shared" si="2"/>
        <v>222.83374816813603</v>
      </c>
      <c r="G106" s="56">
        <f t="shared" si="3"/>
        <v>0</v>
      </c>
    </row>
    <row r="107" spans="1:7" s="87" customFormat="1" ht="12.75" x14ac:dyDescent="0.2">
      <c r="A107" s="83" t="s">
        <v>60</v>
      </c>
      <c r="B107" s="55">
        <v>15794.27</v>
      </c>
      <c r="C107" s="55">
        <v>44038</v>
      </c>
      <c r="D107" s="55">
        <v>42784</v>
      </c>
      <c r="E107" s="55">
        <v>12172.56</v>
      </c>
      <c r="F107" s="55">
        <f t="shared" si="2"/>
        <v>77.069468864341303</v>
      </c>
      <c r="G107" s="55">
        <f t="shared" si="3"/>
        <v>28.451196709050109</v>
      </c>
    </row>
    <row r="108" spans="1:7" s="87" customFormat="1" ht="12.75" x14ac:dyDescent="0.2">
      <c r="A108" s="84" t="s">
        <v>62</v>
      </c>
      <c r="B108" s="56">
        <v>819.38</v>
      </c>
      <c r="C108" s="56">
        <v>0</v>
      </c>
      <c r="D108" s="56">
        <v>0</v>
      </c>
      <c r="E108" s="56">
        <v>977.47</v>
      </c>
      <c r="F108" s="56">
        <f t="shared" si="2"/>
        <v>119.29385633039615</v>
      </c>
      <c r="G108" s="56">
        <f t="shared" si="3"/>
        <v>0</v>
      </c>
    </row>
    <row r="109" spans="1:7" s="87" customFormat="1" ht="12.75" x14ac:dyDescent="0.2">
      <c r="A109" s="84" t="s">
        <v>63</v>
      </c>
      <c r="B109" s="56">
        <v>94.46</v>
      </c>
      <c r="C109" s="56">
        <v>0</v>
      </c>
      <c r="D109" s="56">
        <v>0</v>
      </c>
      <c r="E109" s="56">
        <v>0</v>
      </c>
      <c r="F109" s="56">
        <f t="shared" si="2"/>
        <v>0</v>
      </c>
      <c r="G109" s="56">
        <f t="shared" si="3"/>
        <v>0</v>
      </c>
    </row>
    <row r="110" spans="1:7" s="87" customFormat="1" ht="12.75" x14ac:dyDescent="0.2">
      <c r="A110" s="84" t="s">
        <v>64</v>
      </c>
      <c r="B110" s="56">
        <v>328.66</v>
      </c>
      <c r="C110" s="56">
        <v>0</v>
      </c>
      <c r="D110" s="56">
        <v>0</v>
      </c>
      <c r="E110" s="56">
        <v>10</v>
      </c>
      <c r="F110" s="56">
        <f t="shared" si="2"/>
        <v>3.042658066086533</v>
      </c>
      <c r="G110" s="56">
        <f t="shared" si="3"/>
        <v>0</v>
      </c>
    </row>
    <row r="111" spans="1:7" s="87" customFormat="1" ht="12.75" x14ac:dyDescent="0.2">
      <c r="A111" s="84" t="s">
        <v>65</v>
      </c>
      <c r="B111" s="56">
        <v>342.87</v>
      </c>
      <c r="C111" s="56">
        <v>0</v>
      </c>
      <c r="D111" s="56">
        <v>0</v>
      </c>
      <c r="E111" s="56">
        <v>381.09</v>
      </c>
      <c r="F111" s="56">
        <f t="shared" si="2"/>
        <v>111.14708198442558</v>
      </c>
      <c r="G111" s="56">
        <f t="shared" si="3"/>
        <v>0</v>
      </c>
    </row>
    <row r="112" spans="1:7" s="87" customFormat="1" ht="12.75" x14ac:dyDescent="0.2">
      <c r="A112" s="84" t="s">
        <v>67</v>
      </c>
      <c r="B112" s="56">
        <v>433.1</v>
      </c>
      <c r="C112" s="56">
        <v>0</v>
      </c>
      <c r="D112" s="56">
        <v>0</v>
      </c>
      <c r="E112" s="56">
        <v>551.98</v>
      </c>
      <c r="F112" s="56">
        <f t="shared" si="2"/>
        <v>127.44862618332948</v>
      </c>
      <c r="G112" s="56">
        <f t="shared" si="3"/>
        <v>0</v>
      </c>
    </row>
    <row r="113" spans="1:7" s="87" customFormat="1" ht="12.75" x14ac:dyDescent="0.2">
      <c r="A113" s="84" t="s">
        <v>68</v>
      </c>
      <c r="B113" s="56">
        <v>8569.6200000000008</v>
      </c>
      <c r="C113" s="56">
        <v>0</v>
      </c>
      <c r="D113" s="56">
        <v>0</v>
      </c>
      <c r="E113" s="56">
        <v>5955.45</v>
      </c>
      <c r="F113" s="56">
        <f t="shared" si="2"/>
        <v>69.494913426733035</v>
      </c>
      <c r="G113" s="56">
        <f t="shared" si="3"/>
        <v>0</v>
      </c>
    </row>
    <row r="114" spans="1:7" s="87" customFormat="1" ht="12.75" x14ac:dyDescent="0.2">
      <c r="A114" s="84" t="s">
        <v>69</v>
      </c>
      <c r="B114" s="56">
        <v>262.13</v>
      </c>
      <c r="C114" s="56">
        <v>0</v>
      </c>
      <c r="D114" s="56">
        <v>0</v>
      </c>
      <c r="E114" s="56">
        <v>5.7</v>
      </c>
      <c r="F114" s="56">
        <f t="shared" si="2"/>
        <v>2.1744935718918095</v>
      </c>
      <c r="G114" s="56">
        <f t="shared" si="3"/>
        <v>0</v>
      </c>
    </row>
    <row r="115" spans="1:7" s="87" customFormat="1" ht="12.75" x14ac:dyDescent="0.2">
      <c r="A115" s="84" t="s">
        <v>70</v>
      </c>
      <c r="B115" s="56">
        <v>297.54000000000002</v>
      </c>
      <c r="C115" s="56">
        <v>0</v>
      </c>
      <c r="D115" s="56">
        <v>0</v>
      </c>
      <c r="E115" s="56">
        <v>28</v>
      </c>
      <c r="F115" s="56">
        <f t="shared" si="2"/>
        <v>9.4104994286482491</v>
      </c>
      <c r="G115" s="56">
        <f t="shared" si="3"/>
        <v>0</v>
      </c>
    </row>
    <row r="116" spans="1:7" s="87" customFormat="1" ht="12.75" x14ac:dyDescent="0.2">
      <c r="A116" s="84" t="s">
        <v>71</v>
      </c>
      <c r="B116" s="56">
        <v>0</v>
      </c>
      <c r="C116" s="56">
        <v>0</v>
      </c>
      <c r="D116" s="56">
        <v>0</v>
      </c>
      <c r="E116" s="56">
        <v>108</v>
      </c>
      <c r="F116" s="56">
        <f t="shared" si="2"/>
        <v>0</v>
      </c>
      <c r="G116" s="56">
        <f t="shared" si="3"/>
        <v>0</v>
      </c>
    </row>
    <row r="117" spans="1:7" s="87" customFormat="1" ht="12.75" x14ac:dyDescent="0.2">
      <c r="A117" s="84" t="s">
        <v>74</v>
      </c>
      <c r="B117" s="56">
        <v>3870.71</v>
      </c>
      <c r="C117" s="56">
        <v>0</v>
      </c>
      <c r="D117" s="56">
        <v>0</v>
      </c>
      <c r="E117" s="56">
        <v>2834.85</v>
      </c>
      <c r="F117" s="56">
        <f t="shared" si="2"/>
        <v>73.238501463555778</v>
      </c>
      <c r="G117" s="56">
        <f t="shared" si="3"/>
        <v>0</v>
      </c>
    </row>
    <row r="118" spans="1:7" s="87" customFormat="1" ht="12.75" x14ac:dyDescent="0.2">
      <c r="A118" s="84" t="s">
        <v>78</v>
      </c>
      <c r="B118" s="56">
        <v>64.7</v>
      </c>
      <c r="C118" s="56">
        <v>0</v>
      </c>
      <c r="D118" s="56">
        <v>0</v>
      </c>
      <c r="E118" s="56">
        <v>0</v>
      </c>
      <c r="F118" s="56">
        <f t="shared" si="2"/>
        <v>0</v>
      </c>
      <c r="G118" s="56">
        <f t="shared" si="3"/>
        <v>0</v>
      </c>
    </row>
    <row r="119" spans="1:7" s="87" customFormat="1" ht="12.75" x14ac:dyDescent="0.2">
      <c r="A119" s="84" t="s">
        <v>80</v>
      </c>
      <c r="B119" s="56">
        <v>60</v>
      </c>
      <c r="C119" s="56">
        <v>0</v>
      </c>
      <c r="D119" s="56">
        <v>0</v>
      </c>
      <c r="E119" s="56">
        <v>3</v>
      </c>
      <c r="F119" s="56">
        <f t="shared" si="2"/>
        <v>5</v>
      </c>
      <c r="G119" s="56">
        <f t="shared" si="3"/>
        <v>0</v>
      </c>
    </row>
    <row r="120" spans="1:7" s="87" customFormat="1" ht="12.75" x14ac:dyDescent="0.2">
      <c r="A120" s="84" t="s">
        <v>82</v>
      </c>
      <c r="B120" s="56">
        <v>276</v>
      </c>
      <c r="C120" s="56">
        <v>0</v>
      </c>
      <c r="D120" s="56">
        <v>0</v>
      </c>
      <c r="E120" s="56">
        <v>933.98</v>
      </c>
      <c r="F120" s="56">
        <f t="shared" si="2"/>
        <v>338.39855072463769</v>
      </c>
      <c r="G120" s="56">
        <f t="shared" si="3"/>
        <v>0</v>
      </c>
    </row>
    <row r="121" spans="1:7" s="87" customFormat="1" ht="12.75" x14ac:dyDescent="0.2">
      <c r="A121" s="84" t="s">
        <v>85</v>
      </c>
      <c r="B121" s="56">
        <v>66.36</v>
      </c>
      <c r="C121" s="56">
        <v>0</v>
      </c>
      <c r="D121" s="56">
        <v>0</v>
      </c>
      <c r="E121" s="56">
        <v>0</v>
      </c>
      <c r="F121" s="56">
        <f t="shared" si="2"/>
        <v>0</v>
      </c>
      <c r="G121" s="56">
        <f t="shared" si="3"/>
        <v>0</v>
      </c>
    </row>
    <row r="122" spans="1:7" s="87" customFormat="1" ht="12.75" x14ac:dyDescent="0.2">
      <c r="A122" s="84" t="s">
        <v>86</v>
      </c>
      <c r="B122" s="56">
        <v>0</v>
      </c>
      <c r="C122" s="56">
        <v>0</v>
      </c>
      <c r="D122" s="56">
        <v>0</v>
      </c>
      <c r="E122" s="56">
        <v>151.66999999999999</v>
      </c>
      <c r="F122" s="56">
        <f t="shared" si="2"/>
        <v>0</v>
      </c>
      <c r="G122" s="56">
        <f t="shared" si="3"/>
        <v>0</v>
      </c>
    </row>
    <row r="123" spans="1:7" s="87" customFormat="1" ht="12.75" x14ac:dyDescent="0.2">
      <c r="A123" s="84" t="s">
        <v>88</v>
      </c>
      <c r="B123" s="56">
        <v>308.74</v>
      </c>
      <c r="C123" s="56">
        <v>0</v>
      </c>
      <c r="D123" s="56">
        <v>0</v>
      </c>
      <c r="E123" s="56">
        <v>231.37</v>
      </c>
      <c r="F123" s="56">
        <f t="shared" si="2"/>
        <v>74.940079030899781</v>
      </c>
      <c r="G123" s="56">
        <f t="shared" si="3"/>
        <v>0</v>
      </c>
    </row>
    <row r="124" spans="1:7" s="87" customFormat="1" ht="12.75" x14ac:dyDescent="0.2">
      <c r="A124" s="83" t="s">
        <v>89</v>
      </c>
      <c r="B124" s="55">
        <v>0</v>
      </c>
      <c r="C124" s="55">
        <v>663</v>
      </c>
      <c r="D124" s="55">
        <v>663</v>
      </c>
      <c r="E124" s="55">
        <v>0</v>
      </c>
      <c r="F124" s="55">
        <f t="shared" si="2"/>
        <v>0</v>
      </c>
      <c r="G124" s="55">
        <f t="shared" si="3"/>
        <v>0</v>
      </c>
    </row>
    <row r="125" spans="1:7" s="86" customFormat="1" ht="12.75" x14ac:dyDescent="0.2">
      <c r="A125" s="82" t="s">
        <v>132</v>
      </c>
      <c r="B125" s="54">
        <v>21338.02</v>
      </c>
      <c r="C125" s="54">
        <v>141779</v>
      </c>
      <c r="D125" s="54">
        <v>138934</v>
      </c>
      <c r="E125" s="54">
        <v>21781.66</v>
      </c>
      <c r="F125" s="54">
        <f t="shared" si="2"/>
        <v>102.07910574645634</v>
      </c>
      <c r="G125" s="54">
        <f t="shared" si="3"/>
        <v>15.677703082038954</v>
      </c>
    </row>
    <row r="126" spans="1:7" s="87" customFormat="1" ht="12.75" x14ac:dyDescent="0.2">
      <c r="A126" s="83" t="s">
        <v>117</v>
      </c>
      <c r="B126" s="55">
        <v>21274.02</v>
      </c>
      <c r="C126" s="55">
        <v>109752</v>
      </c>
      <c r="D126" s="55">
        <v>106907</v>
      </c>
      <c r="E126" s="55">
        <v>21756.18</v>
      </c>
      <c r="F126" s="55">
        <f t="shared" si="2"/>
        <v>102.26642637357679</v>
      </c>
      <c r="G126" s="55">
        <f t="shared" si="3"/>
        <v>20.350566380124782</v>
      </c>
    </row>
    <row r="127" spans="1:7" s="85" customFormat="1" ht="12.75" x14ac:dyDescent="0.2">
      <c r="A127" s="81" t="s">
        <v>110</v>
      </c>
      <c r="B127" s="53">
        <v>21274.02</v>
      </c>
      <c r="C127" s="53">
        <v>109752</v>
      </c>
      <c r="D127" s="53">
        <v>106907</v>
      </c>
      <c r="E127" s="53">
        <v>21756.18</v>
      </c>
      <c r="F127" s="53">
        <f t="shared" si="2"/>
        <v>102.26642637357679</v>
      </c>
      <c r="G127" s="53">
        <f t="shared" si="3"/>
        <v>20.350566380124782</v>
      </c>
    </row>
    <row r="128" spans="1:7" s="87" customFormat="1" ht="12.75" x14ac:dyDescent="0.2">
      <c r="A128" s="83" t="s">
        <v>52</v>
      </c>
      <c r="B128" s="55">
        <v>21274.02</v>
      </c>
      <c r="C128" s="55">
        <v>95816</v>
      </c>
      <c r="D128" s="55">
        <v>92971</v>
      </c>
      <c r="E128" s="55">
        <v>21366.19</v>
      </c>
      <c r="F128" s="55">
        <f t="shared" si="2"/>
        <v>100.43325144942045</v>
      </c>
      <c r="G128" s="55">
        <f t="shared" si="3"/>
        <v>22.9815641436577</v>
      </c>
    </row>
    <row r="129" spans="1:7" s="87" customFormat="1" ht="12.75" x14ac:dyDescent="0.2">
      <c r="A129" s="83" t="s">
        <v>53</v>
      </c>
      <c r="B129" s="55">
        <v>14254.11</v>
      </c>
      <c r="C129" s="55">
        <v>48100</v>
      </c>
      <c r="D129" s="55">
        <v>48100</v>
      </c>
      <c r="E129" s="55">
        <v>15845.3</v>
      </c>
      <c r="F129" s="55">
        <f t="shared" si="2"/>
        <v>111.16302596233648</v>
      </c>
      <c r="G129" s="55">
        <f t="shared" si="3"/>
        <v>32.942411642411642</v>
      </c>
    </row>
    <row r="130" spans="1:7" s="87" customFormat="1" ht="12.75" x14ac:dyDescent="0.2">
      <c r="A130" s="84" t="s">
        <v>55</v>
      </c>
      <c r="B130" s="56">
        <v>12127.42</v>
      </c>
      <c r="C130" s="56">
        <v>0</v>
      </c>
      <c r="D130" s="56">
        <v>0</v>
      </c>
      <c r="E130" s="56">
        <v>13054.16</v>
      </c>
      <c r="F130" s="56">
        <f t="shared" si="2"/>
        <v>107.64169130779671</v>
      </c>
      <c r="G130" s="56">
        <f t="shared" si="3"/>
        <v>0</v>
      </c>
    </row>
    <row r="131" spans="1:7" s="87" customFormat="1" ht="12.75" x14ac:dyDescent="0.2">
      <c r="A131" s="84" t="s">
        <v>57</v>
      </c>
      <c r="B131" s="56">
        <v>962</v>
      </c>
      <c r="C131" s="56">
        <v>0</v>
      </c>
      <c r="D131" s="56">
        <v>0</v>
      </c>
      <c r="E131" s="56">
        <v>800</v>
      </c>
      <c r="F131" s="56">
        <f t="shared" si="2"/>
        <v>83.160083160083161</v>
      </c>
      <c r="G131" s="56">
        <f t="shared" si="3"/>
        <v>0</v>
      </c>
    </row>
    <row r="132" spans="1:7" s="87" customFormat="1" ht="12.75" x14ac:dyDescent="0.2">
      <c r="A132" s="84" t="s">
        <v>59</v>
      </c>
      <c r="B132" s="56">
        <v>1164.69</v>
      </c>
      <c r="C132" s="56">
        <v>0</v>
      </c>
      <c r="D132" s="56">
        <v>0</v>
      </c>
      <c r="E132" s="56">
        <v>1991.14</v>
      </c>
      <c r="F132" s="56">
        <f t="shared" si="2"/>
        <v>170.95879590277241</v>
      </c>
      <c r="G132" s="56">
        <f t="shared" si="3"/>
        <v>0</v>
      </c>
    </row>
    <row r="133" spans="1:7" s="87" customFormat="1" ht="12.75" x14ac:dyDescent="0.2">
      <c r="A133" s="83" t="s">
        <v>60</v>
      </c>
      <c r="B133" s="55">
        <v>5960.02</v>
      </c>
      <c r="C133" s="55">
        <v>22764</v>
      </c>
      <c r="D133" s="55">
        <v>17809</v>
      </c>
      <c r="E133" s="55">
        <v>4479.08</v>
      </c>
      <c r="F133" s="55">
        <f t="shared" si="2"/>
        <v>75.152096805044266</v>
      </c>
      <c r="G133" s="55">
        <f t="shared" si="3"/>
        <v>25.150654163625131</v>
      </c>
    </row>
    <row r="134" spans="1:7" s="87" customFormat="1" ht="12.75" x14ac:dyDescent="0.2">
      <c r="A134" s="84" t="s">
        <v>62</v>
      </c>
      <c r="B134" s="56">
        <v>13.28</v>
      </c>
      <c r="C134" s="56">
        <v>0</v>
      </c>
      <c r="D134" s="56">
        <v>0</v>
      </c>
      <c r="E134" s="56">
        <v>236</v>
      </c>
      <c r="F134" s="56">
        <f t="shared" si="2"/>
        <v>1777.10843373494</v>
      </c>
      <c r="G134" s="56">
        <f t="shared" si="3"/>
        <v>0</v>
      </c>
    </row>
    <row r="135" spans="1:7" s="87" customFormat="1" ht="12.75" x14ac:dyDescent="0.2">
      <c r="A135" s="84" t="s">
        <v>65</v>
      </c>
      <c r="B135" s="56">
        <v>57.78</v>
      </c>
      <c r="C135" s="56">
        <v>0</v>
      </c>
      <c r="D135" s="56">
        <v>0</v>
      </c>
      <c r="E135" s="56">
        <v>0</v>
      </c>
      <c r="F135" s="56">
        <f t="shared" si="2"/>
        <v>0</v>
      </c>
      <c r="G135" s="56">
        <f t="shared" si="3"/>
        <v>0</v>
      </c>
    </row>
    <row r="136" spans="1:7" s="87" customFormat="1" ht="12.75" x14ac:dyDescent="0.2">
      <c r="A136" s="84" t="s">
        <v>67</v>
      </c>
      <c r="B136" s="56">
        <v>3190.22</v>
      </c>
      <c r="C136" s="56">
        <v>0</v>
      </c>
      <c r="D136" s="56">
        <v>0</v>
      </c>
      <c r="E136" s="56">
        <v>1448.57</v>
      </c>
      <c r="F136" s="56">
        <f t="shared" ref="F136:F199" si="4">IFERROR(E136/B136*100,0)</f>
        <v>45.406586379622723</v>
      </c>
      <c r="G136" s="56">
        <f t="shared" ref="G136:G199" si="5">IFERROR(E136/D136*100,0)</f>
        <v>0</v>
      </c>
    </row>
    <row r="137" spans="1:7" s="87" customFormat="1" ht="12.75" x14ac:dyDescent="0.2">
      <c r="A137" s="84" t="s">
        <v>68</v>
      </c>
      <c r="B137" s="56">
        <v>256.81</v>
      </c>
      <c r="C137" s="56">
        <v>0</v>
      </c>
      <c r="D137" s="56">
        <v>0</v>
      </c>
      <c r="E137" s="56">
        <v>0</v>
      </c>
      <c r="F137" s="56">
        <f t="shared" si="4"/>
        <v>0</v>
      </c>
      <c r="G137" s="56">
        <f t="shared" si="5"/>
        <v>0</v>
      </c>
    </row>
    <row r="138" spans="1:7" s="87" customFormat="1" ht="12.75" x14ac:dyDescent="0.2">
      <c r="A138" s="84" t="s">
        <v>70</v>
      </c>
      <c r="B138" s="56">
        <v>9.58</v>
      </c>
      <c r="C138" s="56">
        <v>0</v>
      </c>
      <c r="D138" s="56">
        <v>0</v>
      </c>
      <c r="E138" s="56">
        <v>0</v>
      </c>
      <c r="F138" s="56">
        <f t="shared" si="4"/>
        <v>0</v>
      </c>
      <c r="G138" s="56">
        <f t="shared" si="5"/>
        <v>0</v>
      </c>
    </row>
    <row r="139" spans="1:7" s="87" customFormat="1" ht="12.75" x14ac:dyDescent="0.2">
      <c r="A139" s="84" t="s">
        <v>71</v>
      </c>
      <c r="B139" s="56">
        <v>1046.3499999999999</v>
      </c>
      <c r="C139" s="56">
        <v>0</v>
      </c>
      <c r="D139" s="56">
        <v>0</v>
      </c>
      <c r="E139" s="56">
        <v>0</v>
      </c>
      <c r="F139" s="56">
        <f t="shared" si="4"/>
        <v>0</v>
      </c>
      <c r="G139" s="56">
        <f t="shared" si="5"/>
        <v>0</v>
      </c>
    </row>
    <row r="140" spans="1:7" s="87" customFormat="1" ht="12.75" x14ac:dyDescent="0.2">
      <c r="A140" s="84" t="s">
        <v>74</v>
      </c>
      <c r="B140" s="56">
        <v>0</v>
      </c>
      <c r="C140" s="56">
        <v>0</v>
      </c>
      <c r="D140" s="56">
        <v>0</v>
      </c>
      <c r="E140" s="56">
        <v>850</v>
      </c>
      <c r="F140" s="56">
        <f t="shared" si="4"/>
        <v>0</v>
      </c>
      <c r="G140" s="56">
        <f t="shared" si="5"/>
        <v>0</v>
      </c>
    </row>
    <row r="141" spans="1:7" s="87" customFormat="1" ht="12.75" x14ac:dyDescent="0.2">
      <c r="A141" s="84" t="s">
        <v>75</v>
      </c>
      <c r="B141" s="56">
        <v>798.75</v>
      </c>
      <c r="C141" s="56">
        <v>0</v>
      </c>
      <c r="D141" s="56">
        <v>0</v>
      </c>
      <c r="E141" s="56">
        <v>0</v>
      </c>
      <c r="F141" s="56">
        <f t="shared" si="4"/>
        <v>0</v>
      </c>
      <c r="G141" s="56">
        <f t="shared" si="5"/>
        <v>0</v>
      </c>
    </row>
    <row r="142" spans="1:7" s="87" customFormat="1" ht="12.75" x14ac:dyDescent="0.2">
      <c r="A142" s="84" t="s">
        <v>80</v>
      </c>
      <c r="B142" s="56">
        <v>272.25</v>
      </c>
      <c r="C142" s="56">
        <v>0</v>
      </c>
      <c r="D142" s="56">
        <v>0</v>
      </c>
      <c r="E142" s="56">
        <v>104.51</v>
      </c>
      <c r="F142" s="56">
        <f t="shared" si="4"/>
        <v>38.387511478420571</v>
      </c>
      <c r="G142" s="56">
        <f t="shared" si="5"/>
        <v>0</v>
      </c>
    </row>
    <row r="143" spans="1:7" s="87" customFormat="1" ht="12.75" x14ac:dyDescent="0.2">
      <c r="A143" s="84" t="s">
        <v>82</v>
      </c>
      <c r="B143" s="56">
        <v>0</v>
      </c>
      <c r="C143" s="56">
        <v>0</v>
      </c>
      <c r="D143" s="56">
        <v>0</v>
      </c>
      <c r="E143" s="56">
        <v>1000</v>
      </c>
      <c r="F143" s="56">
        <f t="shared" si="4"/>
        <v>0</v>
      </c>
      <c r="G143" s="56">
        <f t="shared" si="5"/>
        <v>0</v>
      </c>
    </row>
    <row r="144" spans="1:7" s="87" customFormat="1" ht="12.75" x14ac:dyDescent="0.2">
      <c r="A144" s="84" t="s">
        <v>86</v>
      </c>
      <c r="B144" s="56">
        <v>0</v>
      </c>
      <c r="C144" s="56">
        <v>0</v>
      </c>
      <c r="D144" s="56">
        <v>0</v>
      </c>
      <c r="E144" s="56">
        <v>840</v>
      </c>
      <c r="F144" s="56">
        <f t="shared" si="4"/>
        <v>0</v>
      </c>
      <c r="G144" s="56">
        <f t="shared" si="5"/>
        <v>0</v>
      </c>
    </row>
    <row r="145" spans="1:7" s="87" customFormat="1" ht="12.75" x14ac:dyDescent="0.2">
      <c r="A145" s="84" t="s">
        <v>88</v>
      </c>
      <c r="B145" s="56">
        <v>315</v>
      </c>
      <c r="C145" s="56">
        <v>0</v>
      </c>
      <c r="D145" s="56">
        <v>0</v>
      </c>
      <c r="E145" s="56">
        <v>0</v>
      </c>
      <c r="F145" s="56">
        <f t="shared" si="4"/>
        <v>0</v>
      </c>
      <c r="G145" s="56">
        <f t="shared" si="5"/>
        <v>0</v>
      </c>
    </row>
    <row r="146" spans="1:7" s="87" customFormat="1" ht="25.5" x14ac:dyDescent="0.2">
      <c r="A146" s="83" t="s">
        <v>92</v>
      </c>
      <c r="B146" s="55">
        <v>0</v>
      </c>
      <c r="C146" s="55">
        <v>23890</v>
      </c>
      <c r="D146" s="55">
        <v>26000</v>
      </c>
      <c r="E146" s="55">
        <v>0</v>
      </c>
      <c r="F146" s="55">
        <f t="shared" si="4"/>
        <v>0</v>
      </c>
      <c r="G146" s="55">
        <f t="shared" si="5"/>
        <v>0</v>
      </c>
    </row>
    <row r="147" spans="1:7" s="87" customFormat="1" ht="12.75" x14ac:dyDescent="0.2">
      <c r="A147" s="83" t="s">
        <v>94</v>
      </c>
      <c r="B147" s="55">
        <v>1059.8900000000001</v>
      </c>
      <c r="C147" s="55">
        <v>1062</v>
      </c>
      <c r="D147" s="55">
        <v>1062</v>
      </c>
      <c r="E147" s="55">
        <v>1041.81</v>
      </c>
      <c r="F147" s="55">
        <f t="shared" si="4"/>
        <v>98.294162601779405</v>
      </c>
      <c r="G147" s="55">
        <f t="shared" si="5"/>
        <v>98.098870056497162</v>
      </c>
    </row>
    <row r="148" spans="1:7" s="87" customFormat="1" ht="12.75" x14ac:dyDescent="0.2">
      <c r="A148" s="84" t="s">
        <v>96</v>
      </c>
      <c r="B148" s="56">
        <v>1059.8900000000001</v>
      </c>
      <c r="C148" s="56">
        <v>0</v>
      </c>
      <c r="D148" s="56">
        <v>0</v>
      </c>
      <c r="E148" s="56">
        <v>1041.81</v>
      </c>
      <c r="F148" s="56">
        <f t="shared" si="4"/>
        <v>98.294162601779405</v>
      </c>
      <c r="G148" s="56">
        <f t="shared" si="5"/>
        <v>0</v>
      </c>
    </row>
    <row r="149" spans="1:7" s="87" customFormat="1" ht="12.75" x14ac:dyDescent="0.2">
      <c r="A149" s="83" t="s">
        <v>97</v>
      </c>
      <c r="B149" s="55">
        <v>0</v>
      </c>
      <c r="C149" s="55">
        <v>13936</v>
      </c>
      <c r="D149" s="55">
        <v>13936</v>
      </c>
      <c r="E149" s="55">
        <v>389.99</v>
      </c>
      <c r="F149" s="55">
        <f t="shared" si="4"/>
        <v>0</v>
      </c>
      <c r="G149" s="55">
        <f t="shared" si="5"/>
        <v>2.7984357060849598</v>
      </c>
    </row>
    <row r="150" spans="1:7" s="87" customFormat="1" ht="12.75" x14ac:dyDescent="0.2">
      <c r="A150" s="83" t="s">
        <v>98</v>
      </c>
      <c r="B150" s="55">
        <v>0</v>
      </c>
      <c r="C150" s="55">
        <v>13936</v>
      </c>
      <c r="D150" s="55">
        <v>13936</v>
      </c>
      <c r="E150" s="55">
        <v>389.99</v>
      </c>
      <c r="F150" s="55">
        <f t="shared" si="4"/>
        <v>0</v>
      </c>
      <c r="G150" s="55">
        <f t="shared" si="5"/>
        <v>2.7984357060849598</v>
      </c>
    </row>
    <row r="151" spans="1:7" s="87" customFormat="1" ht="12.75" x14ac:dyDescent="0.2">
      <c r="A151" s="84" t="s">
        <v>100</v>
      </c>
      <c r="B151" s="56">
        <v>0</v>
      </c>
      <c r="C151" s="56">
        <v>0</v>
      </c>
      <c r="D151" s="56">
        <v>0</v>
      </c>
      <c r="E151" s="56">
        <v>389.99</v>
      </c>
      <c r="F151" s="56">
        <f t="shared" si="4"/>
        <v>0</v>
      </c>
      <c r="G151" s="56">
        <f t="shared" si="5"/>
        <v>0</v>
      </c>
    </row>
    <row r="152" spans="1:7" s="87" customFormat="1" ht="12.75" x14ac:dyDescent="0.2">
      <c r="A152" s="83" t="s">
        <v>119</v>
      </c>
      <c r="B152" s="55">
        <v>64</v>
      </c>
      <c r="C152" s="55">
        <v>32027</v>
      </c>
      <c r="D152" s="55">
        <v>32027</v>
      </c>
      <c r="E152" s="55">
        <v>25.48</v>
      </c>
      <c r="F152" s="55">
        <f t="shared" si="4"/>
        <v>39.8125</v>
      </c>
      <c r="G152" s="55">
        <f t="shared" si="5"/>
        <v>7.9557873044618616E-2</v>
      </c>
    </row>
    <row r="153" spans="1:7" s="85" customFormat="1" ht="12.75" x14ac:dyDescent="0.2">
      <c r="A153" s="81" t="s">
        <v>110</v>
      </c>
      <c r="B153" s="53">
        <v>64</v>
      </c>
      <c r="C153" s="53">
        <v>32027</v>
      </c>
      <c r="D153" s="53">
        <v>32027</v>
      </c>
      <c r="E153" s="53">
        <v>25.48</v>
      </c>
      <c r="F153" s="53">
        <f t="shared" si="4"/>
        <v>39.8125</v>
      </c>
      <c r="G153" s="53">
        <f t="shared" si="5"/>
        <v>7.9557873044618616E-2</v>
      </c>
    </row>
    <row r="154" spans="1:7" s="87" customFormat="1" ht="12.75" x14ac:dyDescent="0.2">
      <c r="A154" s="83" t="s">
        <v>97</v>
      </c>
      <c r="B154" s="55">
        <v>64</v>
      </c>
      <c r="C154" s="55">
        <v>32027</v>
      </c>
      <c r="D154" s="55">
        <v>32027</v>
      </c>
      <c r="E154" s="55">
        <v>25.48</v>
      </c>
      <c r="F154" s="55">
        <f t="shared" si="4"/>
        <v>39.8125</v>
      </c>
      <c r="G154" s="55">
        <f t="shared" si="5"/>
        <v>7.9557873044618616E-2</v>
      </c>
    </row>
    <row r="155" spans="1:7" s="87" customFormat="1" ht="12.75" x14ac:dyDescent="0.2">
      <c r="A155" s="83" t="s">
        <v>98</v>
      </c>
      <c r="B155" s="55">
        <v>64</v>
      </c>
      <c r="C155" s="55">
        <v>32027</v>
      </c>
      <c r="D155" s="55">
        <v>32027</v>
      </c>
      <c r="E155" s="55">
        <v>25.48</v>
      </c>
      <c r="F155" s="55">
        <f t="shared" si="4"/>
        <v>39.8125</v>
      </c>
      <c r="G155" s="55">
        <f t="shared" si="5"/>
        <v>7.9557873044618616E-2</v>
      </c>
    </row>
    <row r="156" spans="1:7" s="87" customFormat="1" ht="12.75" x14ac:dyDescent="0.2">
      <c r="A156" s="84" t="s">
        <v>103</v>
      </c>
      <c r="B156" s="56">
        <v>64</v>
      </c>
      <c r="C156" s="56">
        <v>0</v>
      </c>
      <c r="D156" s="56">
        <v>0</v>
      </c>
      <c r="E156" s="56">
        <v>25.48</v>
      </c>
      <c r="F156" s="56">
        <f t="shared" si="4"/>
        <v>39.8125</v>
      </c>
      <c r="G156" s="56">
        <f t="shared" si="5"/>
        <v>0</v>
      </c>
    </row>
    <row r="157" spans="1:7" s="86" customFormat="1" ht="25.5" x14ac:dyDescent="0.2">
      <c r="A157" s="82" t="s">
        <v>172</v>
      </c>
      <c r="B157" s="54">
        <v>5591.46</v>
      </c>
      <c r="C157" s="54">
        <v>0</v>
      </c>
      <c r="D157" s="54">
        <v>0</v>
      </c>
      <c r="E157" s="54">
        <v>0</v>
      </c>
      <c r="F157" s="54">
        <f t="shared" si="4"/>
        <v>0</v>
      </c>
      <c r="G157" s="54">
        <f t="shared" si="5"/>
        <v>0</v>
      </c>
    </row>
    <row r="158" spans="1:7" s="87" customFormat="1" ht="12.75" x14ac:dyDescent="0.2">
      <c r="A158" s="83" t="s">
        <v>119</v>
      </c>
      <c r="B158" s="55">
        <v>5591.46</v>
      </c>
      <c r="C158" s="55">
        <v>0</v>
      </c>
      <c r="D158" s="55">
        <v>0</v>
      </c>
      <c r="E158" s="55">
        <v>0</v>
      </c>
      <c r="F158" s="55">
        <f t="shared" si="4"/>
        <v>0</v>
      </c>
      <c r="G158" s="55">
        <f t="shared" si="5"/>
        <v>0</v>
      </c>
    </row>
    <row r="159" spans="1:7" s="85" customFormat="1" ht="12.75" x14ac:dyDescent="0.2">
      <c r="A159" s="81" t="s">
        <v>163</v>
      </c>
      <c r="B159" s="53">
        <v>5591.46</v>
      </c>
      <c r="C159" s="53">
        <v>0</v>
      </c>
      <c r="D159" s="53">
        <v>0</v>
      </c>
      <c r="E159" s="53">
        <v>0</v>
      </c>
      <c r="F159" s="53">
        <f t="shared" si="4"/>
        <v>0</v>
      </c>
      <c r="G159" s="53">
        <f t="shared" si="5"/>
        <v>0</v>
      </c>
    </row>
    <row r="160" spans="1:7" s="87" customFormat="1" ht="12.75" x14ac:dyDescent="0.2">
      <c r="A160" s="83" t="s">
        <v>52</v>
      </c>
      <c r="B160" s="55">
        <v>5591.46</v>
      </c>
      <c r="C160" s="55">
        <v>0</v>
      </c>
      <c r="D160" s="55">
        <v>0</v>
      </c>
      <c r="E160" s="55">
        <v>0</v>
      </c>
      <c r="F160" s="55">
        <f t="shared" si="4"/>
        <v>0</v>
      </c>
      <c r="G160" s="55">
        <f t="shared" si="5"/>
        <v>0</v>
      </c>
    </row>
    <row r="161" spans="1:7" s="87" customFormat="1" ht="12.75" x14ac:dyDescent="0.2">
      <c r="A161" s="83" t="s">
        <v>60</v>
      </c>
      <c r="B161" s="55">
        <v>5591.46</v>
      </c>
      <c r="C161" s="55">
        <v>0</v>
      </c>
      <c r="D161" s="55">
        <v>0</v>
      </c>
      <c r="E161" s="55">
        <v>0</v>
      </c>
      <c r="F161" s="55">
        <f t="shared" si="4"/>
        <v>0</v>
      </c>
      <c r="G161" s="55">
        <f t="shared" si="5"/>
        <v>0</v>
      </c>
    </row>
    <row r="162" spans="1:7" s="87" customFormat="1" ht="12.75" x14ac:dyDescent="0.2">
      <c r="A162" s="84" t="s">
        <v>159</v>
      </c>
      <c r="B162" s="56">
        <v>5591.46</v>
      </c>
      <c r="C162" s="56">
        <v>0</v>
      </c>
      <c r="D162" s="56">
        <v>0</v>
      </c>
      <c r="E162" s="56">
        <v>0</v>
      </c>
      <c r="F162" s="56">
        <f t="shared" si="4"/>
        <v>0</v>
      </c>
      <c r="G162" s="56">
        <f t="shared" si="5"/>
        <v>0</v>
      </c>
    </row>
    <row r="163" spans="1:7" s="86" customFormat="1" ht="12.75" x14ac:dyDescent="0.2">
      <c r="A163" s="82" t="s">
        <v>133</v>
      </c>
      <c r="B163" s="54">
        <v>3610</v>
      </c>
      <c r="C163" s="54">
        <v>6670</v>
      </c>
      <c r="D163" s="54">
        <v>6670</v>
      </c>
      <c r="E163" s="54">
        <v>4428.91</v>
      </c>
      <c r="F163" s="54">
        <f t="shared" si="4"/>
        <v>122.68448753462604</v>
      </c>
      <c r="G163" s="54">
        <f t="shared" si="5"/>
        <v>66.400449775112449</v>
      </c>
    </row>
    <row r="164" spans="1:7" s="87" customFormat="1" ht="12.75" x14ac:dyDescent="0.2">
      <c r="A164" s="83" t="s">
        <v>119</v>
      </c>
      <c r="B164" s="55">
        <v>3610</v>
      </c>
      <c r="C164" s="55">
        <v>6670</v>
      </c>
      <c r="D164" s="55">
        <v>6670</v>
      </c>
      <c r="E164" s="55">
        <v>4428.91</v>
      </c>
      <c r="F164" s="55">
        <f t="shared" si="4"/>
        <v>122.68448753462604</v>
      </c>
      <c r="G164" s="55">
        <f t="shared" si="5"/>
        <v>66.400449775112449</v>
      </c>
    </row>
    <row r="165" spans="1:7" s="85" customFormat="1" ht="12.75" x14ac:dyDescent="0.2">
      <c r="A165" s="81" t="s">
        <v>112</v>
      </c>
      <c r="B165" s="53">
        <v>3610</v>
      </c>
      <c r="C165" s="53">
        <v>6670</v>
      </c>
      <c r="D165" s="53">
        <v>6670</v>
      </c>
      <c r="E165" s="53">
        <v>4428.91</v>
      </c>
      <c r="F165" s="53">
        <f t="shared" si="4"/>
        <v>122.68448753462604</v>
      </c>
      <c r="G165" s="53">
        <f t="shared" si="5"/>
        <v>66.400449775112449</v>
      </c>
    </row>
    <row r="166" spans="1:7" s="87" customFormat="1" ht="12.75" x14ac:dyDescent="0.2">
      <c r="A166" s="83" t="s">
        <v>52</v>
      </c>
      <c r="B166" s="55">
        <v>3610</v>
      </c>
      <c r="C166" s="55">
        <v>6670</v>
      </c>
      <c r="D166" s="55">
        <v>6670</v>
      </c>
      <c r="E166" s="55">
        <v>4428.91</v>
      </c>
      <c r="F166" s="55">
        <f t="shared" si="4"/>
        <v>122.68448753462604</v>
      </c>
      <c r="G166" s="55">
        <f t="shared" si="5"/>
        <v>66.400449775112449</v>
      </c>
    </row>
    <row r="167" spans="1:7" s="87" customFormat="1" ht="12.75" x14ac:dyDescent="0.2">
      <c r="A167" s="83" t="s">
        <v>60</v>
      </c>
      <c r="B167" s="55">
        <v>3610</v>
      </c>
      <c r="C167" s="55">
        <v>6670</v>
      </c>
      <c r="D167" s="55">
        <v>6670</v>
      </c>
      <c r="E167" s="55">
        <v>4428.91</v>
      </c>
      <c r="F167" s="55">
        <f t="shared" si="4"/>
        <v>122.68448753462604</v>
      </c>
      <c r="G167" s="55">
        <f t="shared" si="5"/>
        <v>66.400449775112449</v>
      </c>
    </row>
    <row r="168" spans="1:7" s="87" customFormat="1" ht="12.75" x14ac:dyDescent="0.2">
      <c r="A168" s="84" t="s">
        <v>68</v>
      </c>
      <c r="B168" s="56">
        <v>3610</v>
      </c>
      <c r="C168" s="56">
        <v>0</v>
      </c>
      <c r="D168" s="56">
        <v>0</v>
      </c>
      <c r="E168" s="56">
        <v>4428.91</v>
      </c>
      <c r="F168" s="56">
        <f t="shared" si="4"/>
        <v>122.68448753462604</v>
      </c>
      <c r="G168" s="56">
        <f t="shared" si="5"/>
        <v>0</v>
      </c>
    </row>
    <row r="169" spans="1:7" s="86" customFormat="1" ht="12.75" x14ac:dyDescent="0.2">
      <c r="A169" s="82" t="s">
        <v>173</v>
      </c>
      <c r="B169" s="54">
        <v>8324.83</v>
      </c>
      <c r="C169" s="54">
        <v>17809</v>
      </c>
      <c r="D169" s="54">
        <v>17809</v>
      </c>
      <c r="E169" s="54">
        <v>0</v>
      </c>
      <c r="F169" s="54">
        <f t="shared" si="4"/>
        <v>0</v>
      </c>
      <c r="G169" s="54">
        <f t="shared" si="5"/>
        <v>0</v>
      </c>
    </row>
    <row r="170" spans="1:7" s="87" customFormat="1" ht="12.75" x14ac:dyDescent="0.2">
      <c r="A170" s="83" t="s">
        <v>119</v>
      </c>
      <c r="B170" s="55">
        <v>8324.83</v>
      </c>
      <c r="C170" s="55">
        <v>17809</v>
      </c>
      <c r="D170" s="55">
        <v>17809</v>
      </c>
      <c r="E170" s="55">
        <v>0</v>
      </c>
      <c r="F170" s="55">
        <f t="shared" si="4"/>
        <v>0</v>
      </c>
      <c r="G170" s="55">
        <f t="shared" si="5"/>
        <v>0</v>
      </c>
    </row>
    <row r="171" spans="1:7" s="85" customFormat="1" ht="12.75" x14ac:dyDescent="0.2">
      <c r="A171" s="81" t="s">
        <v>163</v>
      </c>
      <c r="B171" s="53">
        <v>8324.83</v>
      </c>
      <c r="C171" s="53">
        <v>17809</v>
      </c>
      <c r="D171" s="53">
        <v>17809</v>
      </c>
      <c r="E171" s="53">
        <v>0</v>
      </c>
      <c r="F171" s="53">
        <f t="shared" si="4"/>
        <v>0</v>
      </c>
      <c r="G171" s="53">
        <f t="shared" si="5"/>
        <v>0</v>
      </c>
    </row>
    <row r="172" spans="1:7" s="87" customFormat="1" ht="12.75" x14ac:dyDescent="0.2">
      <c r="A172" s="83" t="s">
        <v>52</v>
      </c>
      <c r="B172" s="55">
        <v>8324.83</v>
      </c>
      <c r="C172" s="55">
        <v>17809</v>
      </c>
      <c r="D172" s="55">
        <v>17809</v>
      </c>
      <c r="E172" s="55">
        <v>0</v>
      </c>
      <c r="F172" s="55">
        <f t="shared" si="4"/>
        <v>0</v>
      </c>
      <c r="G172" s="55">
        <f t="shared" si="5"/>
        <v>0</v>
      </c>
    </row>
    <row r="173" spans="1:7" s="87" customFormat="1" ht="12.75" x14ac:dyDescent="0.2">
      <c r="A173" s="83" t="s">
        <v>53</v>
      </c>
      <c r="B173" s="55">
        <v>7824.83</v>
      </c>
      <c r="C173" s="55">
        <v>17309</v>
      </c>
      <c r="D173" s="55">
        <v>17309</v>
      </c>
      <c r="E173" s="55">
        <v>0</v>
      </c>
      <c r="F173" s="55">
        <f t="shared" si="4"/>
        <v>0</v>
      </c>
      <c r="G173" s="55">
        <f t="shared" si="5"/>
        <v>0</v>
      </c>
    </row>
    <row r="174" spans="1:7" s="87" customFormat="1" ht="12.75" x14ac:dyDescent="0.2">
      <c r="A174" s="84" t="s">
        <v>55</v>
      </c>
      <c r="B174" s="56">
        <v>4524.83</v>
      </c>
      <c r="C174" s="56">
        <v>0</v>
      </c>
      <c r="D174" s="56">
        <v>0</v>
      </c>
      <c r="E174" s="56">
        <v>0</v>
      </c>
      <c r="F174" s="56">
        <f t="shared" si="4"/>
        <v>0</v>
      </c>
      <c r="G174" s="56">
        <f t="shared" si="5"/>
        <v>0</v>
      </c>
    </row>
    <row r="175" spans="1:7" s="87" customFormat="1" ht="12.75" x14ac:dyDescent="0.2">
      <c r="A175" s="84" t="s">
        <v>57</v>
      </c>
      <c r="B175" s="56">
        <v>1000</v>
      </c>
      <c r="C175" s="56">
        <v>0</v>
      </c>
      <c r="D175" s="56">
        <v>0</v>
      </c>
      <c r="E175" s="56">
        <v>0</v>
      </c>
      <c r="F175" s="56">
        <f t="shared" si="4"/>
        <v>0</v>
      </c>
      <c r="G175" s="56">
        <f t="shared" si="5"/>
        <v>0</v>
      </c>
    </row>
    <row r="176" spans="1:7" s="87" customFormat="1" ht="12.75" x14ac:dyDescent="0.2">
      <c r="A176" s="84" t="s">
        <v>59</v>
      </c>
      <c r="B176" s="56">
        <v>2300</v>
      </c>
      <c r="C176" s="56">
        <v>0</v>
      </c>
      <c r="D176" s="56">
        <v>0</v>
      </c>
      <c r="E176" s="56">
        <v>0</v>
      </c>
      <c r="F176" s="56">
        <f t="shared" si="4"/>
        <v>0</v>
      </c>
      <c r="G176" s="56">
        <f t="shared" si="5"/>
        <v>0</v>
      </c>
    </row>
    <row r="177" spans="1:7" s="87" customFormat="1" ht="12.75" x14ac:dyDescent="0.2">
      <c r="A177" s="83" t="s">
        <v>60</v>
      </c>
      <c r="B177" s="55">
        <v>500</v>
      </c>
      <c r="C177" s="55">
        <v>500</v>
      </c>
      <c r="D177" s="55">
        <v>500</v>
      </c>
      <c r="E177" s="55">
        <v>0</v>
      </c>
      <c r="F177" s="55">
        <f t="shared" si="4"/>
        <v>0</v>
      </c>
      <c r="G177" s="55">
        <f t="shared" si="5"/>
        <v>0</v>
      </c>
    </row>
    <row r="178" spans="1:7" s="87" customFormat="1" ht="12.75" x14ac:dyDescent="0.2">
      <c r="A178" s="84" t="s">
        <v>65</v>
      </c>
      <c r="B178" s="56">
        <v>500</v>
      </c>
      <c r="C178" s="56">
        <v>0</v>
      </c>
      <c r="D178" s="56">
        <v>0</v>
      </c>
      <c r="E178" s="56">
        <v>0</v>
      </c>
      <c r="F178" s="56">
        <f t="shared" si="4"/>
        <v>0</v>
      </c>
      <c r="G178" s="56">
        <f t="shared" si="5"/>
        <v>0</v>
      </c>
    </row>
    <row r="179" spans="1:7" s="86" customFormat="1" ht="12.75" x14ac:dyDescent="0.2">
      <c r="A179" s="82" t="s">
        <v>134</v>
      </c>
      <c r="B179" s="54">
        <v>51313.84</v>
      </c>
      <c r="C179" s="54">
        <v>115000</v>
      </c>
      <c r="D179" s="54">
        <v>115000</v>
      </c>
      <c r="E179" s="54">
        <v>64972.3</v>
      </c>
      <c r="F179" s="54">
        <f t="shared" si="4"/>
        <v>126.61749734574535</v>
      </c>
      <c r="G179" s="54">
        <f t="shared" si="5"/>
        <v>56.497652173913046</v>
      </c>
    </row>
    <row r="180" spans="1:7" s="87" customFormat="1" ht="12.75" x14ac:dyDescent="0.2">
      <c r="A180" s="83" t="s">
        <v>117</v>
      </c>
      <c r="B180" s="55">
        <v>51313.84</v>
      </c>
      <c r="C180" s="55">
        <v>115000</v>
      </c>
      <c r="D180" s="55">
        <v>115000</v>
      </c>
      <c r="E180" s="55">
        <v>64972.3</v>
      </c>
      <c r="F180" s="55">
        <f t="shared" si="4"/>
        <v>126.61749734574535</v>
      </c>
      <c r="G180" s="55">
        <f t="shared" si="5"/>
        <v>56.497652173913046</v>
      </c>
    </row>
    <row r="181" spans="1:7" s="85" customFormat="1" ht="12.75" x14ac:dyDescent="0.2">
      <c r="A181" s="81" t="s">
        <v>110</v>
      </c>
      <c r="B181" s="53">
        <v>51313.84</v>
      </c>
      <c r="C181" s="53">
        <v>115000</v>
      </c>
      <c r="D181" s="53">
        <v>115000</v>
      </c>
      <c r="E181" s="53">
        <v>64972.3</v>
      </c>
      <c r="F181" s="53">
        <f t="shared" si="4"/>
        <v>126.61749734574535</v>
      </c>
      <c r="G181" s="53">
        <f t="shared" si="5"/>
        <v>56.497652173913046</v>
      </c>
    </row>
    <row r="182" spans="1:7" s="87" customFormat="1" ht="12.75" x14ac:dyDescent="0.2">
      <c r="A182" s="83" t="s">
        <v>52</v>
      </c>
      <c r="B182" s="55">
        <v>51313.84</v>
      </c>
      <c r="C182" s="55">
        <v>115000</v>
      </c>
      <c r="D182" s="55">
        <v>115000</v>
      </c>
      <c r="E182" s="55">
        <v>64972.3</v>
      </c>
      <c r="F182" s="55">
        <f t="shared" si="4"/>
        <v>126.61749734574535</v>
      </c>
      <c r="G182" s="55">
        <f t="shared" si="5"/>
        <v>56.497652173913046</v>
      </c>
    </row>
    <row r="183" spans="1:7" s="87" customFormat="1" ht="12.75" x14ac:dyDescent="0.2">
      <c r="A183" s="83" t="s">
        <v>60</v>
      </c>
      <c r="B183" s="55">
        <v>51313.84</v>
      </c>
      <c r="C183" s="55">
        <v>115000</v>
      </c>
      <c r="D183" s="55">
        <v>115000</v>
      </c>
      <c r="E183" s="55">
        <v>64972.3</v>
      </c>
      <c r="F183" s="55">
        <f t="shared" si="4"/>
        <v>126.61749734574535</v>
      </c>
      <c r="G183" s="55">
        <f t="shared" si="5"/>
        <v>56.497652173913046</v>
      </c>
    </row>
    <row r="184" spans="1:7" s="87" customFormat="1" ht="12.75" x14ac:dyDescent="0.2">
      <c r="A184" s="84" t="s">
        <v>68</v>
      </c>
      <c r="B184" s="56">
        <v>51313.84</v>
      </c>
      <c r="C184" s="56">
        <v>0</v>
      </c>
      <c r="D184" s="56">
        <v>0</v>
      </c>
      <c r="E184" s="56">
        <v>64972.3</v>
      </c>
      <c r="F184" s="56">
        <f t="shared" si="4"/>
        <v>126.61749734574535</v>
      </c>
      <c r="G184" s="56">
        <f t="shared" si="5"/>
        <v>0</v>
      </c>
    </row>
    <row r="185" spans="1:7" s="85" customFormat="1" ht="12.75" x14ac:dyDescent="0.2">
      <c r="A185" s="81" t="s">
        <v>135</v>
      </c>
      <c r="B185" s="53">
        <v>0</v>
      </c>
      <c r="C185" s="53">
        <v>10414</v>
      </c>
      <c r="D185" s="53">
        <v>16702</v>
      </c>
      <c r="E185" s="53">
        <v>7547.04</v>
      </c>
      <c r="F185" s="53">
        <f t="shared" si="4"/>
        <v>0</v>
      </c>
      <c r="G185" s="53">
        <f t="shared" si="5"/>
        <v>45.186444737157231</v>
      </c>
    </row>
    <row r="186" spans="1:7" s="86" customFormat="1" ht="12.75" x14ac:dyDescent="0.2">
      <c r="A186" s="82" t="s">
        <v>136</v>
      </c>
      <c r="B186" s="54">
        <v>0</v>
      </c>
      <c r="C186" s="54">
        <v>10414</v>
      </c>
      <c r="D186" s="54">
        <v>16702</v>
      </c>
      <c r="E186" s="54">
        <v>7547.04</v>
      </c>
      <c r="F186" s="54">
        <f t="shared" si="4"/>
        <v>0</v>
      </c>
      <c r="G186" s="54">
        <f t="shared" si="5"/>
        <v>45.186444737157231</v>
      </c>
    </row>
    <row r="187" spans="1:7" s="87" customFormat="1" ht="12.75" x14ac:dyDescent="0.2">
      <c r="A187" s="83" t="s">
        <v>119</v>
      </c>
      <c r="B187" s="55">
        <v>0</v>
      </c>
      <c r="C187" s="55">
        <v>10414</v>
      </c>
      <c r="D187" s="55">
        <v>16702</v>
      </c>
      <c r="E187" s="55">
        <v>7547.04</v>
      </c>
      <c r="F187" s="55">
        <f t="shared" si="4"/>
        <v>0</v>
      </c>
      <c r="G187" s="55">
        <f t="shared" si="5"/>
        <v>45.186444737157231</v>
      </c>
    </row>
    <row r="188" spans="1:7" s="85" customFormat="1" ht="12.75" x14ac:dyDescent="0.2">
      <c r="A188" s="81" t="s">
        <v>106</v>
      </c>
      <c r="B188" s="53">
        <v>0</v>
      </c>
      <c r="C188" s="53">
        <v>1947</v>
      </c>
      <c r="D188" s="53">
        <v>5584</v>
      </c>
      <c r="E188" s="53">
        <v>2622.51</v>
      </c>
      <c r="F188" s="53">
        <f t="shared" si="4"/>
        <v>0</v>
      </c>
      <c r="G188" s="53">
        <f t="shared" si="5"/>
        <v>46.964720630372497</v>
      </c>
    </row>
    <row r="189" spans="1:7" s="87" customFormat="1" ht="12.75" x14ac:dyDescent="0.2">
      <c r="A189" s="83" t="s">
        <v>52</v>
      </c>
      <c r="B189" s="55">
        <v>0</v>
      </c>
      <c r="C189" s="55">
        <v>1947</v>
      </c>
      <c r="D189" s="55">
        <v>5584</v>
      </c>
      <c r="E189" s="55">
        <v>2622.51</v>
      </c>
      <c r="F189" s="55">
        <f t="shared" si="4"/>
        <v>0</v>
      </c>
      <c r="G189" s="55">
        <f t="shared" si="5"/>
        <v>46.964720630372497</v>
      </c>
    </row>
    <row r="190" spans="1:7" s="87" customFormat="1" ht="12.75" x14ac:dyDescent="0.2">
      <c r="A190" s="83" t="s">
        <v>53</v>
      </c>
      <c r="B190" s="55">
        <v>0</v>
      </c>
      <c r="C190" s="55">
        <v>1847</v>
      </c>
      <c r="D190" s="55">
        <v>5224</v>
      </c>
      <c r="E190" s="55">
        <v>2502.14</v>
      </c>
      <c r="F190" s="55">
        <f t="shared" si="4"/>
        <v>0</v>
      </c>
      <c r="G190" s="55">
        <f t="shared" si="5"/>
        <v>47.897013782542111</v>
      </c>
    </row>
    <row r="191" spans="1:7" s="87" customFormat="1" ht="12.75" x14ac:dyDescent="0.2">
      <c r="A191" s="84" t="s">
        <v>55</v>
      </c>
      <c r="B191" s="56">
        <v>0</v>
      </c>
      <c r="C191" s="56">
        <v>0</v>
      </c>
      <c r="D191" s="56">
        <v>0</v>
      </c>
      <c r="E191" s="56">
        <v>1480</v>
      </c>
      <c r="F191" s="56">
        <f t="shared" si="4"/>
        <v>0</v>
      </c>
      <c r="G191" s="56">
        <f t="shared" si="5"/>
        <v>0</v>
      </c>
    </row>
    <row r="192" spans="1:7" s="87" customFormat="1" ht="12.75" x14ac:dyDescent="0.2">
      <c r="A192" s="84" t="s">
        <v>57</v>
      </c>
      <c r="B192" s="56">
        <v>0</v>
      </c>
      <c r="C192" s="56">
        <v>0</v>
      </c>
      <c r="D192" s="56">
        <v>0</v>
      </c>
      <c r="E192" s="56">
        <v>800</v>
      </c>
      <c r="F192" s="56">
        <f t="shared" si="4"/>
        <v>0</v>
      </c>
      <c r="G192" s="56">
        <f t="shared" si="5"/>
        <v>0</v>
      </c>
    </row>
    <row r="193" spans="1:7" s="87" customFormat="1" ht="12.75" x14ac:dyDescent="0.2">
      <c r="A193" s="84" t="s">
        <v>59</v>
      </c>
      <c r="B193" s="56">
        <v>0</v>
      </c>
      <c r="C193" s="56">
        <v>0</v>
      </c>
      <c r="D193" s="56">
        <v>0</v>
      </c>
      <c r="E193" s="56">
        <v>222.14</v>
      </c>
      <c r="F193" s="56">
        <f t="shared" si="4"/>
        <v>0</v>
      </c>
      <c r="G193" s="56">
        <f t="shared" si="5"/>
        <v>0</v>
      </c>
    </row>
    <row r="194" spans="1:7" s="87" customFormat="1" ht="12.75" x14ac:dyDescent="0.2">
      <c r="A194" s="83" t="s">
        <v>60</v>
      </c>
      <c r="B194" s="55">
        <v>0</v>
      </c>
      <c r="C194" s="55">
        <v>100</v>
      </c>
      <c r="D194" s="55">
        <v>360</v>
      </c>
      <c r="E194" s="55">
        <v>120.37</v>
      </c>
      <c r="F194" s="55">
        <f t="shared" si="4"/>
        <v>0</v>
      </c>
      <c r="G194" s="55">
        <f t="shared" si="5"/>
        <v>33.43611111111111</v>
      </c>
    </row>
    <row r="195" spans="1:7" s="87" customFormat="1" ht="12.75" x14ac:dyDescent="0.2">
      <c r="A195" s="84" t="s">
        <v>63</v>
      </c>
      <c r="B195" s="56">
        <v>0</v>
      </c>
      <c r="C195" s="56">
        <v>0</v>
      </c>
      <c r="D195" s="56">
        <v>0</v>
      </c>
      <c r="E195" s="56">
        <v>120.37</v>
      </c>
      <c r="F195" s="56">
        <f t="shared" si="4"/>
        <v>0</v>
      </c>
      <c r="G195" s="56">
        <f t="shared" si="5"/>
        <v>0</v>
      </c>
    </row>
    <row r="196" spans="1:7" s="85" customFormat="1" ht="12.75" x14ac:dyDescent="0.2">
      <c r="A196" s="81" t="s">
        <v>108</v>
      </c>
      <c r="B196" s="53">
        <v>0</v>
      </c>
      <c r="C196" s="53">
        <v>1272</v>
      </c>
      <c r="D196" s="53">
        <v>1667</v>
      </c>
      <c r="E196" s="53">
        <v>562.17999999999995</v>
      </c>
      <c r="F196" s="53">
        <f t="shared" si="4"/>
        <v>0</v>
      </c>
      <c r="G196" s="53">
        <f t="shared" si="5"/>
        <v>33.724055188962204</v>
      </c>
    </row>
    <row r="197" spans="1:7" s="87" customFormat="1" ht="12.75" x14ac:dyDescent="0.2">
      <c r="A197" s="83" t="s">
        <v>52</v>
      </c>
      <c r="B197" s="55">
        <v>0</v>
      </c>
      <c r="C197" s="55">
        <v>1272</v>
      </c>
      <c r="D197" s="55">
        <v>1667</v>
      </c>
      <c r="E197" s="55">
        <v>562.17999999999995</v>
      </c>
      <c r="F197" s="55">
        <f t="shared" si="4"/>
        <v>0</v>
      </c>
      <c r="G197" s="55">
        <f t="shared" si="5"/>
        <v>33.724055188962204</v>
      </c>
    </row>
    <row r="198" spans="1:7" s="87" customFormat="1" ht="12.75" x14ac:dyDescent="0.2">
      <c r="A198" s="83" t="s">
        <v>53</v>
      </c>
      <c r="B198" s="55">
        <v>0</v>
      </c>
      <c r="C198" s="55">
        <v>1272</v>
      </c>
      <c r="D198" s="55">
        <v>1667</v>
      </c>
      <c r="E198" s="55">
        <v>562.17999999999995</v>
      </c>
      <c r="F198" s="55">
        <f t="shared" si="4"/>
        <v>0</v>
      </c>
      <c r="G198" s="55">
        <f t="shared" si="5"/>
        <v>33.724055188962204</v>
      </c>
    </row>
    <row r="199" spans="1:7" s="87" customFormat="1" ht="12.75" x14ac:dyDescent="0.2">
      <c r="A199" s="84" t="s">
        <v>55</v>
      </c>
      <c r="B199" s="56">
        <v>0</v>
      </c>
      <c r="C199" s="56">
        <v>0</v>
      </c>
      <c r="D199" s="56">
        <v>0</v>
      </c>
      <c r="E199" s="56">
        <v>515.92999999999995</v>
      </c>
      <c r="F199" s="56">
        <f t="shared" si="4"/>
        <v>0</v>
      </c>
      <c r="G199" s="56">
        <f t="shared" si="5"/>
        <v>0</v>
      </c>
    </row>
    <row r="200" spans="1:7" s="87" customFormat="1" ht="12.75" x14ac:dyDescent="0.2">
      <c r="A200" s="84" t="s">
        <v>59</v>
      </c>
      <c r="B200" s="56">
        <v>0</v>
      </c>
      <c r="C200" s="56">
        <v>0</v>
      </c>
      <c r="D200" s="56">
        <v>0</v>
      </c>
      <c r="E200" s="56">
        <v>46.25</v>
      </c>
      <c r="F200" s="56">
        <f t="shared" ref="F200:F233" si="6">IFERROR(E200/B200*100,0)</f>
        <v>0</v>
      </c>
      <c r="G200" s="56">
        <f t="shared" ref="G200:G233" si="7">IFERROR(E200/D200*100,0)</f>
        <v>0</v>
      </c>
    </row>
    <row r="201" spans="1:7" s="85" customFormat="1" ht="12.75" x14ac:dyDescent="0.2">
      <c r="A201" s="81" t="s">
        <v>112</v>
      </c>
      <c r="B201" s="53">
        <v>0</v>
      </c>
      <c r="C201" s="53">
        <v>7195</v>
      </c>
      <c r="D201" s="53">
        <v>9451</v>
      </c>
      <c r="E201" s="53">
        <v>4362.3500000000004</v>
      </c>
      <c r="F201" s="53">
        <f t="shared" si="6"/>
        <v>0</v>
      </c>
      <c r="G201" s="53">
        <f t="shared" si="7"/>
        <v>46.157549465665014</v>
      </c>
    </row>
    <row r="202" spans="1:7" s="87" customFormat="1" ht="12.75" x14ac:dyDescent="0.2">
      <c r="A202" s="83" t="s">
        <v>52</v>
      </c>
      <c r="B202" s="55">
        <v>0</v>
      </c>
      <c r="C202" s="55">
        <v>7195</v>
      </c>
      <c r="D202" s="55">
        <v>9451</v>
      </c>
      <c r="E202" s="55">
        <v>4362.3500000000004</v>
      </c>
      <c r="F202" s="55">
        <f t="shared" si="6"/>
        <v>0</v>
      </c>
      <c r="G202" s="55">
        <f t="shared" si="7"/>
        <v>46.157549465665014</v>
      </c>
    </row>
    <row r="203" spans="1:7" s="87" customFormat="1" ht="12.75" x14ac:dyDescent="0.2">
      <c r="A203" s="83" t="s">
        <v>53</v>
      </c>
      <c r="B203" s="55">
        <v>0</v>
      </c>
      <c r="C203" s="55">
        <v>7195</v>
      </c>
      <c r="D203" s="55">
        <v>9451</v>
      </c>
      <c r="E203" s="55">
        <v>4362.3500000000004</v>
      </c>
      <c r="F203" s="55">
        <f t="shared" si="6"/>
        <v>0</v>
      </c>
      <c r="G203" s="55">
        <f t="shared" si="7"/>
        <v>46.157549465665014</v>
      </c>
    </row>
    <row r="204" spans="1:7" s="87" customFormat="1" ht="12.75" x14ac:dyDescent="0.2">
      <c r="A204" s="84" t="s">
        <v>55</v>
      </c>
      <c r="B204" s="56">
        <v>0</v>
      </c>
      <c r="C204" s="56">
        <v>0</v>
      </c>
      <c r="D204" s="56">
        <v>0</v>
      </c>
      <c r="E204" s="56">
        <v>4053.52</v>
      </c>
      <c r="F204" s="56">
        <f t="shared" si="6"/>
        <v>0</v>
      </c>
      <c r="G204" s="56">
        <f t="shared" si="7"/>
        <v>0</v>
      </c>
    </row>
    <row r="205" spans="1:7" s="87" customFormat="1" ht="12.75" x14ac:dyDescent="0.2">
      <c r="A205" s="84" t="s">
        <v>59</v>
      </c>
      <c r="B205" s="56">
        <v>0</v>
      </c>
      <c r="C205" s="56">
        <v>0</v>
      </c>
      <c r="D205" s="56">
        <v>0</v>
      </c>
      <c r="E205" s="56">
        <v>308.83</v>
      </c>
      <c r="F205" s="56">
        <f t="shared" si="6"/>
        <v>0</v>
      </c>
      <c r="G205" s="56">
        <f t="shared" si="7"/>
        <v>0</v>
      </c>
    </row>
    <row r="206" spans="1:7" s="85" customFormat="1" ht="25.5" x14ac:dyDescent="0.2">
      <c r="A206" s="81" t="s">
        <v>137</v>
      </c>
      <c r="B206" s="53">
        <v>6947.76</v>
      </c>
      <c r="C206" s="53">
        <v>0</v>
      </c>
      <c r="D206" s="53">
        <v>0</v>
      </c>
      <c r="E206" s="53">
        <v>0</v>
      </c>
      <c r="F206" s="53">
        <f t="shared" si="6"/>
        <v>0</v>
      </c>
      <c r="G206" s="53">
        <f t="shared" si="7"/>
        <v>0</v>
      </c>
    </row>
    <row r="207" spans="1:7" s="86" customFormat="1" ht="25.5" x14ac:dyDescent="0.2">
      <c r="A207" s="82" t="s">
        <v>138</v>
      </c>
      <c r="B207" s="54">
        <v>6947.76</v>
      </c>
      <c r="C207" s="54">
        <v>0</v>
      </c>
      <c r="D207" s="54">
        <v>0</v>
      </c>
      <c r="E207" s="54">
        <v>0</v>
      </c>
      <c r="F207" s="54">
        <f t="shared" si="6"/>
        <v>0</v>
      </c>
      <c r="G207" s="54">
        <f t="shared" si="7"/>
        <v>0</v>
      </c>
    </row>
    <row r="208" spans="1:7" s="87" customFormat="1" ht="12.75" x14ac:dyDescent="0.2">
      <c r="A208" s="83" t="s">
        <v>119</v>
      </c>
      <c r="B208" s="55">
        <v>6947.76</v>
      </c>
      <c r="C208" s="55">
        <v>0</v>
      </c>
      <c r="D208" s="55">
        <v>0</v>
      </c>
      <c r="E208" s="55">
        <v>0</v>
      </c>
      <c r="F208" s="55">
        <f t="shared" si="6"/>
        <v>0</v>
      </c>
      <c r="G208" s="55">
        <f t="shared" si="7"/>
        <v>0</v>
      </c>
    </row>
    <row r="209" spans="1:7" s="85" customFormat="1" ht="12.75" x14ac:dyDescent="0.2">
      <c r="A209" s="81" t="s">
        <v>108</v>
      </c>
      <c r="B209" s="53">
        <v>1042.1600000000001</v>
      </c>
      <c r="C209" s="53">
        <v>0</v>
      </c>
      <c r="D209" s="53">
        <v>0</v>
      </c>
      <c r="E209" s="53">
        <v>0</v>
      </c>
      <c r="F209" s="53">
        <f t="shared" si="6"/>
        <v>0</v>
      </c>
      <c r="G209" s="53">
        <f t="shared" si="7"/>
        <v>0</v>
      </c>
    </row>
    <row r="210" spans="1:7" s="87" customFormat="1" ht="12.75" x14ac:dyDescent="0.2">
      <c r="A210" s="83" t="s">
        <v>52</v>
      </c>
      <c r="B210" s="55">
        <v>1042.1600000000001</v>
      </c>
      <c r="C210" s="55">
        <v>0</v>
      </c>
      <c r="D210" s="55">
        <v>0</v>
      </c>
      <c r="E210" s="55">
        <v>0</v>
      </c>
      <c r="F210" s="55">
        <f t="shared" si="6"/>
        <v>0</v>
      </c>
      <c r="G210" s="55">
        <f t="shared" si="7"/>
        <v>0</v>
      </c>
    </row>
    <row r="211" spans="1:7" s="87" customFormat="1" ht="12.75" x14ac:dyDescent="0.2">
      <c r="A211" s="83" t="s">
        <v>60</v>
      </c>
      <c r="B211" s="55">
        <v>1042.1600000000001</v>
      </c>
      <c r="C211" s="55">
        <v>0</v>
      </c>
      <c r="D211" s="55">
        <v>0</v>
      </c>
      <c r="E211" s="55">
        <v>0</v>
      </c>
      <c r="F211" s="55">
        <f t="shared" si="6"/>
        <v>0</v>
      </c>
      <c r="G211" s="55">
        <f t="shared" si="7"/>
        <v>0</v>
      </c>
    </row>
    <row r="212" spans="1:7" s="87" customFormat="1" ht="12.75" x14ac:dyDescent="0.2">
      <c r="A212" s="84" t="s">
        <v>68</v>
      </c>
      <c r="B212" s="56">
        <v>1042.1600000000001</v>
      </c>
      <c r="C212" s="56">
        <v>0</v>
      </c>
      <c r="D212" s="56">
        <v>0</v>
      </c>
      <c r="E212" s="56">
        <v>0</v>
      </c>
      <c r="F212" s="56">
        <f t="shared" si="6"/>
        <v>0</v>
      </c>
      <c r="G212" s="56">
        <f t="shared" si="7"/>
        <v>0</v>
      </c>
    </row>
    <row r="213" spans="1:7" s="85" customFormat="1" ht="12.75" x14ac:dyDescent="0.2">
      <c r="A213" s="81" t="s">
        <v>112</v>
      </c>
      <c r="B213" s="53">
        <v>5905.6</v>
      </c>
      <c r="C213" s="53">
        <v>0</v>
      </c>
      <c r="D213" s="53">
        <v>0</v>
      </c>
      <c r="E213" s="53">
        <v>0</v>
      </c>
      <c r="F213" s="53">
        <f t="shared" si="6"/>
        <v>0</v>
      </c>
      <c r="G213" s="53">
        <f t="shared" si="7"/>
        <v>0</v>
      </c>
    </row>
    <row r="214" spans="1:7" s="87" customFormat="1" ht="12.75" x14ac:dyDescent="0.2">
      <c r="A214" s="83" t="s">
        <v>52</v>
      </c>
      <c r="B214" s="55">
        <v>5905.6</v>
      </c>
      <c r="C214" s="55">
        <v>0</v>
      </c>
      <c r="D214" s="55">
        <v>0</v>
      </c>
      <c r="E214" s="55">
        <v>0</v>
      </c>
      <c r="F214" s="55">
        <f t="shared" si="6"/>
        <v>0</v>
      </c>
      <c r="G214" s="55">
        <f t="shared" si="7"/>
        <v>0</v>
      </c>
    </row>
    <row r="215" spans="1:7" s="87" customFormat="1" ht="12.75" x14ac:dyDescent="0.2">
      <c r="A215" s="83" t="s">
        <v>60</v>
      </c>
      <c r="B215" s="55">
        <v>5905.6</v>
      </c>
      <c r="C215" s="55">
        <v>0</v>
      </c>
      <c r="D215" s="55">
        <v>0</v>
      </c>
      <c r="E215" s="55">
        <v>0</v>
      </c>
      <c r="F215" s="55">
        <f t="shared" si="6"/>
        <v>0</v>
      </c>
      <c r="G215" s="55">
        <f t="shared" si="7"/>
        <v>0</v>
      </c>
    </row>
    <row r="216" spans="1:7" s="87" customFormat="1" ht="12.75" x14ac:dyDescent="0.2">
      <c r="A216" s="84" t="s">
        <v>68</v>
      </c>
      <c r="B216" s="56">
        <v>5905.6</v>
      </c>
      <c r="C216" s="56">
        <v>0</v>
      </c>
      <c r="D216" s="56">
        <v>0</v>
      </c>
      <c r="E216" s="56">
        <v>0</v>
      </c>
      <c r="F216" s="56">
        <f t="shared" si="6"/>
        <v>0</v>
      </c>
      <c r="G216" s="56">
        <f t="shared" si="7"/>
        <v>0</v>
      </c>
    </row>
    <row r="217" spans="1:7" s="85" customFormat="1" ht="12.75" x14ac:dyDescent="0.2">
      <c r="A217" s="81" t="s">
        <v>139</v>
      </c>
      <c r="B217" s="53">
        <v>745817.88</v>
      </c>
      <c r="C217" s="53">
        <v>1700460</v>
      </c>
      <c r="D217" s="53">
        <v>1798032</v>
      </c>
      <c r="E217" s="53">
        <v>959410.34</v>
      </c>
      <c r="F217" s="53">
        <f t="shared" si="6"/>
        <v>128.63868857635862</v>
      </c>
      <c r="G217" s="53">
        <f t="shared" si="7"/>
        <v>53.358913523229845</v>
      </c>
    </row>
    <row r="218" spans="1:7" s="86" customFormat="1" ht="12.75" x14ac:dyDescent="0.2">
      <c r="A218" s="82" t="s">
        <v>140</v>
      </c>
      <c r="B218" s="54">
        <v>745817.88</v>
      </c>
      <c r="C218" s="54">
        <v>1700460</v>
      </c>
      <c r="D218" s="54">
        <v>1798032</v>
      </c>
      <c r="E218" s="54">
        <v>959410.34</v>
      </c>
      <c r="F218" s="54">
        <f t="shared" si="6"/>
        <v>128.63868857635862</v>
      </c>
      <c r="G218" s="54">
        <f t="shared" si="7"/>
        <v>53.358913523229845</v>
      </c>
    </row>
    <row r="219" spans="1:7" s="87" customFormat="1" ht="12.75" x14ac:dyDescent="0.2">
      <c r="A219" s="83" t="s">
        <v>117</v>
      </c>
      <c r="B219" s="55">
        <v>745817.88</v>
      </c>
      <c r="C219" s="55">
        <v>1700460</v>
      </c>
      <c r="D219" s="55">
        <v>1798032</v>
      </c>
      <c r="E219" s="55">
        <v>959410.34</v>
      </c>
      <c r="F219" s="55">
        <f t="shared" si="6"/>
        <v>128.63868857635862</v>
      </c>
      <c r="G219" s="55">
        <f t="shared" si="7"/>
        <v>53.358913523229845</v>
      </c>
    </row>
    <row r="220" spans="1:7" s="85" customFormat="1" ht="12.75" x14ac:dyDescent="0.2">
      <c r="A220" s="81" t="s">
        <v>111</v>
      </c>
      <c r="B220" s="53">
        <v>745817.88</v>
      </c>
      <c r="C220" s="53">
        <v>1700460</v>
      </c>
      <c r="D220" s="53">
        <v>1798032</v>
      </c>
      <c r="E220" s="53">
        <v>959410.34</v>
      </c>
      <c r="F220" s="53">
        <f t="shared" si="6"/>
        <v>128.63868857635862</v>
      </c>
      <c r="G220" s="53">
        <f t="shared" si="7"/>
        <v>53.358913523229845</v>
      </c>
    </row>
    <row r="221" spans="1:7" s="87" customFormat="1" ht="12.75" x14ac:dyDescent="0.2">
      <c r="A221" s="83" t="s">
        <v>52</v>
      </c>
      <c r="B221" s="55">
        <v>745817.88</v>
      </c>
      <c r="C221" s="55">
        <v>1700460</v>
      </c>
      <c r="D221" s="55">
        <v>1798032</v>
      </c>
      <c r="E221" s="55">
        <v>959410.34</v>
      </c>
      <c r="F221" s="55">
        <f t="shared" si="6"/>
        <v>128.63868857635862</v>
      </c>
      <c r="G221" s="55">
        <f t="shared" si="7"/>
        <v>53.358913523229845</v>
      </c>
    </row>
    <row r="222" spans="1:7" s="87" customFormat="1" ht="12.75" x14ac:dyDescent="0.2">
      <c r="A222" s="83" t="s">
        <v>53</v>
      </c>
      <c r="B222" s="55">
        <v>723925.15</v>
      </c>
      <c r="C222" s="55">
        <v>1655130</v>
      </c>
      <c r="D222" s="55">
        <v>1756000</v>
      </c>
      <c r="E222" s="55">
        <v>939657.52</v>
      </c>
      <c r="F222" s="55">
        <f t="shared" si="6"/>
        <v>129.80036955478062</v>
      </c>
      <c r="G222" s="55">
        <f t="shared" si="7"/>
        <v>53.511248291571754</v>
      </c>
    </row>
    <row r="223" spans="1:7" s="87" customFormat="1" ht="12.75" x14ac:dyDescent="0.2">
      <c r="A223" s="84" t="s">
        <v>55</v>
      </c>
      <c r="B223" s="56">
        <v>600554.62</v>
      </c>
      <c r="C223" s="56">
        <v>0</v>
      </c>
      <c r="D223" s="56">
        <v>0</v>
      </c>
      <c r="E223" s="56">
        <v>779417.53</v>
      </c>
      <c r="F223" s="56">
        <f t="shared" si="6"/>
        <v>129.78295462950564</v>
      </c>
      <c r="G223" s="56">
        <f t="shared" si="7"/>
        <v>0</v>
      </c>
    </row>
    <row r="224" spans="1:7" s="87" customFormat="1" ht="12.75" x14ac:dyDescent="0.2">
      <c r="A224" s="84" t="s">
        <v>57</v>
      </c>
      <c r="B224" s="56">
        <v>24226.95</v>
      </c>
      <c r="C224" s="56">
        <v>0</v>
      </c>
      <c r="D224" s="56">
        <v>0</v>
      </c>
      <c r="E224" s="56">
        <v>31681.08</v>
      </c>
      <c r="F224" s="56">
        <f t="shared" si="6"/>
        <v>130.76792580163826</v>
      </c>
      <c r="G224" s="56">
        <f t="shared" si="7"/>
        <v>0</v>
      </c>
    </row>
    <row r="225" spans="1:7" s="87" customFormat="1" ht="12.75" x14ac:dyDescent="0.2">
      <c r="A225" s="84" t="s">
        <v>59</v>
      </c>
      <c r="B225" s="56">
        <v>99116.6</v>
      </c>
      <c r="C225" s="56">
        <v>0</v>
      </c>
      <c r="D225" s="56">
        <v>0</v>
      </c>
      <c r="E225" s="56">
        <v>128558.91</v>
      </c>
      <c r="F225" s="56">
        <f t="shared" si="6"/>
        <v>129.70472150981774</v>
      </c>
      <c r="G225" s="56">
        <f t="shared" si="7"/>
        <v>0</v>
      </c>
    </row>
    <row r="226" spans="1:7" s="87" customFormat="1" ht="12.75" x14ac:dyDescent="0.2">
      <c r="A226" s="84" t="s">
        <v>157</v>
      </c>
      <c r="B226" s="56">
        <v>26.98</v>
      </c>
      <c r="C226" s="56">
        <v>0</v>
      </c>
      <c r="D226" s="56">
        <v>0</v>
      </c>
      <c r="E226" s="56">
        <v>0</v>
      </c>
      <c r="F226" s="56">
        <f t="shared" si="6"/>
        <v>0</v>
      </c>
      <c r="G226" s="56">
        <f t="shared" si="7"/>
        <v>0</v>
      </c>
    </row>
    <row r="227" spans="1:7" s="87" customFormat="1" ht="12.75" x14ac:dyDescent="0.2">
      <c r="A227" s="83" t="s">
        <v>60</v>
      </c>
      <c r="B227" s="55">
        <v>21892.73</v>
      </c>
      <c r="C227" s="55">
        <v>39357</v>
      </c>
      <c r="D227" s="55">
        <v>41532</v>
      </c>
      <c r="E227" s="55">
        <v>19752.82</v>
      </c>
      <c r="F227" s="55">
        <f t="shared" si="6"/>
        <v>90.22547667650403</v>
      </c>
      <c r="G227" s="55">
        <f t="shared" si="7"/>
        <v>47.560483482615808</v>
      </c>
    </row>
    <row r="228" spans="1:7" s="87" customFormat="1" ht="12.75" x14ac:dyDescent="0.2">
      <c r="A228" s="84" t="s">
        <v>63</v>
      </c>
      <c r="B228" s="56">
        <v>15516.24</v>
      </c>
      <c r="C228" s="56">
        <v>0</v>
      </c>
      <c r="D228" s="56">
        <v>0</v>
      </c>
      <c r="E228" s="56">
        <v>15720.82</v>
      </c>
      <c r="F228" s="56">
        <f t="shared" si="6"/>
        <v>101.31848953096885</v>
      </c>
      <c r="G228" s="56">
        <f t="shared" si="7"/>
        <v>0</v>
      </c>
    </row>
    <row r="229" spans="1:7" s="87" customFormat="1" ht="12.75" x14ac:dyDescent="0.2">
      <c r="A229" s="84" t="s">
        <v>82</v>
      </c>
      <c r="B229" s="56">
        <v>0</v>
      </c>
      <c r="C229" s="56">
        <v>0</v>
      </c>
      <c r="D229" s="56">
        <v>0</v>
      </c>
      <c r="E229" s="56">
        <v>4032</v>
      </c>
      <c r="F229" s="56">
        <f t="shared" si="6"/>
        <v>0</v>
      </c>
      <c r="G229" s="56">
        <f t="shared" si="7"/>
        <v>0</v>
      </c>
    </row>
    <row r="230" spans="1:7" s="87" customFormat="1" ht="12.75" x14ac:dyDescent="0.2">
      <c r="A230" s="84" t="s">
        <v>86</v>
      </c>
      <c r="B230" s="56">
        <v>2817.59</v>
      </c>
      <c r="C230" s="56">
        <v>0</v>
      </c>
      <c r="D230" s="56">
        <v>0</v>
      </c>
      <c r="E230" s="56">
        <v>0</v>
      </c>
      <c r="F230" s="56">
        <f t="shared" si="6"/>
        <v>0</v>
      </c>
      <c r="G230" s="56">
        <f t="shared" si="7"/>
        <v>0</v>
      </c>
    </row>
    <row r="231" spans="1:7" s="87" customFormat="1" ht="12.75" x14ac:dyDescent="0.2">
      <c r="A231" s="84" t="s">
        <v>87</v>
      </c>
      <c r="B231" s="56">
        <v>198.9</v>
      </c>
      <c r="C231" s="56">
        <v>0</v>
      </c>
      <c r="D231" s="56">
        <v>0</v>
      </c>
      <c r="E231" s="56">
        <v>0</v>
      </c>
      <c r="F231" s="56">
        <f t="shared" si="6"/>
        <v>0</v>
      </c>
      <c r="G231" s="56">
        <f t="shared" si="7"/>
        <v>0</v>
      </c>
    </row>
    <row r="232" spans="1:7" s="87" customFormat="1" ht="12.75" x14ac:dyDescent="0.2">
      <c r="A232" s="84" t="s">
        <v>88</v>
      </c>
      <c r="B232" s="56">
        <v>3360</v>
      </c>
      <c r="C232" s="56">
        <v>0</v>
      </c>
      <c r="D232" s="56">
        <v>0</v>
      </c>
      <c r="E232" s="56">
        <v>0</v>
      </c>
      <c r="F232" s="56">
        <f t="shared" si="6"/>
        <v>0</v>
      </c>
      <c r="G232" s="56">
        <f t="shared" si="7"/>
        <v>0</v>
      </c>
    </row>
    <row r="233" spans="1:7" s="87" customFormat="1" ht="12.75" x14ac:dyDescent="0.2">
      <c r="A233" s="83" t="s">
        <v>89</v>
      </c>
      <c r="B233" s="55">
        <v>0</v>
      </c>
      <c r="C233" s="55">
        <v>5973</v>
      </c>
      <c r="D233" s="55">
        <v>500</v>
      </c>
      <c r="E233" s="55">
        <v>0</v>
      </c>
      <c r="F233" s="55">
        <f t="shared" si="6"/>
        <v>0</v>
      </c>
      <c r="G233" s="55">
        <f t="shared" si="7"/>
        <v>0</v>
      </c>
    </row>
  </sheetData>
  <mergeCells count="2">
    <mergeCell ref="A2:G2"/>
    <mergeCell ref="A4:G4"/>
  </mergeCells>
  <pageMargins left="0.23622047244094491" right="0.23622047244094491" top="0.39370078740157483" bottom="0.39370078740157483" header="0.23622047244094491" footer="0.23622047244094491"/>
  <pageSetup paperSize="9" scale="68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8</vt:i4>
      </vt:variant>
    </vt:vector>
  </HeadingPairs>
  <TitlesOfParts>
    <vt:vector size="15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  <vt:lpstr>'Programska klasifikacija'!Ispis_naslova</vt:lpstr>
      <vt:lpstr>' Račun prihoda i rashoda'!Podrucje_ispisa</vt:lpstr>
      <vt:lpstr>'Programska klasifikacija'!Podrucje_ispisa</vt:lpstr>
      <vt:lpstr>'Račun fin prema izvorima f'!Podrucje_ispisa</vt:lpstr>
      <vt:lpstr>'Račun financiranja '!Podrucje_ispisa</vt:lpstr>
      <vt:lpstr>'Rashodi i prihodi prema izvoru'!Podrucje_ispisa</vt:lpstr>
      <vt:lpstr>'Rashodi prema funkcijskoj k 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Miranda Cetinjanin</cp:lastModifiedBy>
  <cp:lastPrinted>2024-07-10T08:22:44Z</cp:lastPrinted>
  <dcterms:created xsi:type="dcterms:W3CDTF">2022-08-12T12:51:27Z</dcterms:created>
  <dcterms:modified xsi:type="dcterms:W3CDTF">2024-07-10T08:23:54Z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